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mf- SVI DOKUMENTI\PLANOVI, IZVJEŠĆA, ŠO,  j. nabava, fiskalna PRAS-ovi\F PLANOVI po godinama i FI za ŠO\upute za izradu proračuna 2026\za ŠO 10-2025\"/>
    </mc:Choice>
  </mc:AlternateContent>
  <xr:revisionPtr revIDLastSave="0" documentId="13_ncr:1_{D1686AE4-FDC4-4CC5-A43C-452EF3F55301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SAŽETAK" sheetId="1" r:id="rId1"/>
    <sheet name=" Račun prihoda i rashoda" sheetId="3" r:id="rId2"/>
    <sheet name="Račun financiranja" sheetId="10" r:id="rId3"/>
    <sheet name="Prihodi i rashodi - izvori" sheetId="9" r:id="rId4"/>
    <sheet name="Rashodi prema funkcijskoj kl" sheetId="5" r:id="rId5"/>
    <sheet name="posebni dio.2. razina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5" i="8" l="1"/>
  <c r="I37" i="8"/>
  <c r="H85" i="8"/>
  <c r="I87" i="8"/>
  <c r="F35" i="9"/>
  <c r="F22" i="9"/>
  <c r="E22" i="9"/>
  <c r="C17" i="9"/>
  <c r="D17" i="9"/>
  <c r="E17" i="9"/>
  <c r="F17" i="9"/>
  <c r="D25" i="9"/>
  <c r="E25" i="9"/>
  <c r="F25" i="9"/>
  <c r="C25" i="9"/>
  <c r="B25" i="9"/>
  <c r="B17" i="9"/>
  <c r="F28" i="9"/>
  <c r="I103" i="8"/>
  <c r="I104" i="8"/>
  <c r="F18" i="9"/>
  <c r="D41" i="3"/>
  <c r="H40" i="3"/>
  <c r="G40" i="3"/>
  <c r="F43" i="3"/>
  <c r="F41" i="3"/>
  <c r="F40" i="3"/>
  <c r="F39" i="3"/>
  <c r="E43" i="3"/>
  <c r="E41" i="3"/>
  <c r="E39" i="3"/>
  <c r="E47" i="9"/>
  <c r="F49" i="9"/>
  <c r="F39" i="9"/>
  <c r="F46" i="9"/>
  <c r="F41" i="9"/>
  <c r="F48" i="9"/>
  <c r="F47" i="9" s="1"/>
  <c r="D22" i="9"/>
  <c r="F23" i="9"/>
  <c r="E12" i="9"/>
  <c r="A1" i="8"/>
  <c r="A1" i="1" s="1"/>
  <c r="I14" i="1"/>
  <c r="F13" i="5"/>
  <c r="F14" i="5"/>
  <c r="F15" i="5"/>
  <c r="F16" i="5"/>
  <c r="B1" i="3" l="1"/>
  <c r="F40" i="9"/>
  <c r="G27" i="3" l="1"/>
  <c r="I13" i="1" s="1"/>
  <c r="I12" i="1" s="1"/>
  <c r="H28" i="3"/>
  <c r="H29" i="3"/>
  <c r="H30" i="3"/>
  <c r="H31" i="3"/>
  <c r="H32" i="3"/>
  <c r="G33" i="3"/>
  <c r="H34" i="3"/>
  <c r="H33" i="3" s="1"/>
  <c r="I11" i="8"/>
  <c r="I9" i="8"/>
  <c r="I10" i="8"/>
  <c r="I12" i="8"/>
  <c r="I13" i="8"/>
  <c r="I123" i="8"/>
  <c r="H127" i="8"/>
  <c r="H126" i="8" s="1"/>
  <c r="I128" i="8"/>
  <c r="I127" i="8" s="1"/>
  <c r="I126" i="8" s="1"/>
  <c r="I131" i="8"/>
  <c r="I130" i="8" s="1"/>
  <c r="I129" i="8" s="1"/>
  <c r="I64" i="8"/>
  <c r="I63" i="8" s="1"/>
  <c r="I62" i="8" s="1"/>
  <c r="I68" i="8"/>
  <c r="I67" i="8" s="1"/>
  <c r="H64" i="8"/>
  <c r="H63" i="8" s="1"/>
  <c r="H62" i="8" s="1"/>
  <c r="H68" i="8"/>
  <c r="H67" i="8" s="1"/>
  <c r="I60" i="8"/>
  <c r="I59" i="8" s="1"/>
  <c r="H60" i="8"/>
  <c r="H59" i="8" s="1"/>
  <c r="G60" i="8"/>
  <c r="G59" i="8" s="1"/>
  <c r="E60" i="8"/>
  <c r="E59" i="8" s="1"/>
  <c r="I96" i="8"/>
  <c r="I97" i="8"/>
  <c r="I98" i="8"/>
  <c r="H95" i="8"/>
  <c r="H89" i="8" s="1"/>
  <c r="G95" i="8"/>
  <c r="J28" i="1"/>
  <c r="I28" i="1"/>
  <c r="I83" i="8"/>
  <c r="I84" i="8"/>
  <c r="H82" i="8"/>
  <c r="I71" i="8"/>
  <c r="I70" i="8" s="1"/>
  <c r="I81" i="8"/>
  <c r="I80" i="8" s="1"/>
  <c r="H80" i="8"/>
  <c r="I111" i="8"/>
  <c r="I108" i="8" s="1"/>
  <c r="H118" i="8"/>
  <c r="H117" i="8" s="1"/>
  <c r="I119" i="8"/>
  <c r="I118" i="8" s="1"/>
  <c r="I117" i="8" s="1"/>
  <c r="I122" i="8"/>
  <c r="H103" i="8"/>
  <c r="H102" i="8" s="1"/>
  <c r="H106" i="8"/>
  <c r="H105" i="8" s="1"/>
  <c r="I106" i="8"/>
  <c r="H113" i="8"/>
  <c r="H109" i="8"/>
  <c r="H71" i="8"/>
  <c r="H70" i="8" s="1"/>
  <c r="H50" i="8"/>
  <c r="H49" i="8" s="1"/>
  <c r="I51" i="8"/>
  <c r="I50" i="8" s="1"/>
  <c r="I49" i="8" s="1"/>
  <c r="H47" i="8"/>
  <c r="H46" i="8" s="1"/>
  <c r="H42" i="8" s="1"/>
  <c r="I48" i="8"/>
  <c r="I47" i="8" s="1"/>
  <c r="I46" i="8" s="1"/>
  <c r="H36" i="8"/>
  <c r="H35" i="8" s="1"/>
  <c r="I33" i="8"/>
  <c r="H32" i="8"/>
  <c r="H31" i="8" s="1"/>
  <c r="I34" i="8"/>
  <c r="F16" i="9"/>
  <c r="F15" i="9" s="1"/>
  <c r="H27" i="3" l="1"/>
  <c r="H26" i="3" s="1"/>
  <c r="H66" i="8"/>
  <c r="H41" i="8" s="1"/>
  <c r="I42" i="8"/>
  <c r="H76" i="8"/>
  <c r="I66" i="8"/>
  <c r="H30" i="8"/>
  <c r="H29" i="8" s="1"/>
  <c r="I95" i="8"/>
  <c r="I89" i="8" s="1"/>
  <c r="I82" i="8"/>
  <c r="I76" i="8" s="1"/>
  <c r="I41" i="8" l="1"/>
  <c r="H28" i="8"/>
  <c r="H19" i="8" s="1"/>
  <c r="H121" i="8"/>
  <c r="H120" i="8" s="1"/>
  <c r="H100" i="8"/>
  <c r="H99" i="8" s="1"/>
  <c r="H130" i="8"/>
  <c r="H129" i="8" s="1"/>
  <c r="H111" i="8"/>
  <c r="H108" i="8" s="1"/>
  <c r="G111" i="8"/>
  <c r="H17" i="3"/>
  <c r="H13" i="3"/>
  <c r="H14" i="3"/>
  <c r="H15" i="3"/>
  <c r="H16" i="3"/>
  <c r="G19" i="3"/>
  <c r="H19" i="3" s="1"/>
  <c r="H20" i="3"/>
  <c r="E12" i="5"/>
  <c r="F108" i="8"/>
  <c r="E95" i="8"/>
  <c r="E93" i="8"/>
  <c r="E90" i="8"/>
  <c r="G18" i="3" l="1"/>
  <c r="E11" i="5"/>
  <c r="F11" i="5" s="1"/>
  <c r="F12" i="5"/>
  <c r="H7" i="8"/>
  <c r="H6" i="8" s="1"/>
  <c r="I8" i="8"/>
  <c r="I7" i="8" s="1"/>
  <c r="H75" i="8"/>
  <c r="H74" i="8" s="1"/>
  <c r="E50" i="8"/>
  <c r="G50" i="8"/>
  <c r="F75" i="8"/>
  <c r="F18" i="8"/>
  <c r="F8" i="8"/>
  <c r="E40" i="9"/>
  <c r="D40" i="9"/>
  <c r="C40" i="9"/>
  <c r="B40" i="9"/>
  <c r="F38" i="9"/>
  <c r="E38" i="9"/>
  <c r="D38" i="9"/>
  <c r="F36" i="9"/>
  <c r="E36" i="9"/>
  <c r="D36" i="9"/>
  <c r="C36" i="9"/>
  <c r="B36" i="9"/>
  <c r="C34" i="9"/>
  <c r="B34" i="9"/>
  <c r="E15" i="9"/>
  <c r="E13" i="9"/>
  <c r="F13" i="9"/>
  <c r="D15" i="9"/>
  <c r="F11" i="8"/>
  <c r="E11" i="8"/>
  <c r="E7" i="8" s="1"/>
  <c r="E6" i="8" s="1"/>
  <c r="C13" i="9"/>
  <c r="D13" i="9"/>
  <c r="B13" i="9"/>
  <c r="C11" i="9"/>
  <c r="B11" i="9"/>
  <c r="F18" i="3"/>
  <c r="H18" i="3" s="1"/>
  <c r="E18" i="3"/>
  <c r="E40" i="3" s="1"/>
  <c r="E11" i="3"/>
  <c r="C10" i="9" l="1"/>
  <c r="C33" i="9"/>
  <c r="H73" i="8"/>
  <c r="H18" i="8" s="1"/>
  <c r="G7" i="8"/>
  <c r="G6" i="8" s="1"/>
  <c r="I6" i="8"/>
  <c r="F7" i="8"/>
  <c r="F6" i="8" s="1"/>
  <c r="B10" i="9"/>
  <c r="B33" i="9"/>
  <c r="G82" i="8"/>
  <c r="G26" i="3" l="1"/>
  <c r="G42" i="3" s="1"/>
  <c r="H42" i="3"/>
  <c r="F12" i="10"/>
  <c r="D12" i="10"/>
  <c r="F50" i="8"/>
  <c r="G57" i="8"/>
  <c r="E57" i="8"/>
  <c r="E56" i="8" s="1"/>
  <c r="G54" i="8"/>
  <c r="E106" i="8"/>
  <c r="E105" i="8" s="1"/>
  <c r="E80" i="8"/>
  <c r="E87" i="8"/>
  <c r="G87" i="8"/>
  <c r="B12" i="5"/>
  <c r="B11" i="5" s="1"/>
  <c r="G12" i="3" l="1"/>
  <c r="F34" i="9"/>
  <c r="F33" i="9" s="1"/>
  <c r="E34" i="9"/>
  <c r="E33" i="9" s="1"/>
  <c r="E11" i="9"/>
  <c r="E77" i="8"/>
  <c r="E54" i="8"/>
  <c r="E53" i="8" s="1"/>
  <c r="G56" i="8"/>
  <c r="G53" i="8"/>
  <c r="E82" i="8"/>
  <c r="I10" i="1" l="1"/>
  <c r="I9" i="1" s="1"/>
  <c r="I15" i="1" s="1"/>
  <c r="G39" i="3"/>
  <c r="G41" i="3" s="1"/>
  <c r="G43" i="3" s="1"/>
  <c r="E10" i="9"/>
  <c r="G11" i="3"/>
  <c r="D12" i="5"/>
  <c r="D11" i="5" l="1"/>
  <c r="E100" i="8" l="1"/>
  <c r="E85" i="8"/>
  <c r="E76" i="8" s="1"/>
  <c r="G77" i="8"/>
  <c r="G80" i="8" l="1"/>
  <c r="G85" i="8"/>
  <c r="E124" i="8"/>
  <c r="G76" i="8" l="1"/>
  <c r="E32" i="8"/>
  <c r="G32" i="8" l="1"/>
  <c r="I32" i="8" s="1"/>
  <c r="E92" i="8" l="1"/>
  <c r="E36" i="8"/>
  <c r="E68" i="8"/>
  <c r="E67" i="8" s="1"/>
  <c r="G100" i="8"/>
  <c r="G109" i="8"/>
  <c r="E109" i="8"/>
  <c r="G113" i="8"/>
  <c r="E113" i="8"/>
  <c r="E115" i="8"/>
  <c r="G118" i="8"/>
  <c r="E118" i="8"/>
  <c r="E121" i="8"/>
  <c r="G127" i="8"/>
  <c r="G106" i="8"/>
  <c r="G105" i="8" s="1"/>
  <c r="I105" i="8" s="1"/>
  <c r="G103" i="8"/>
  <c r="G71" i="8"/>
  <c r="G70" i="8" s="1"/>
  <c r="G47" i="8"/>
  <c r="G44" i="8"/>
  <c r="G43" i="8" s="1"/>
  <c r="G39" i="8"/>
  <c r="G38" i="8" s="1"/>
  <c r="G26" i="8"/>
  <c r="E108" i="8" l="1"/>
  <c r="G126" i="8"/>
  <c r="G117" i="8"/>
  <c r="G99" i="8"/>
  <c r="G25" i="8"/>
  <c r="G49" i="8"/>
  <c r="G46" i="8"/>
  <c r="G102" i="8"/>
  <c r="I102" i="8" s="1"/>
  <c r="E49" i="8"/>
  <c r="G42" i="8" l="1"/>
  <c r="G24" i="8"/>
  <c r="E129" i="8"/>
  <c r="D35" i="9" l="1"/>
  <c r="D34" i="9" s="1"/>
  <c r="D33" i="9" s="1"/>
  <c r="D12" i="9"/>
  <c r="G23" i="8"/>
  <c r="G22" i="8" s="1"/>
  <c r="G21" i="8" s="1"/>
  <c r="G20" i="8" s="1"/>
  <c r="F27" i="3"/>
  <c r="D33" i="3"/>
  <c r="D11" i="9" l="1"/>
  <c r="F12" i="9"/>
  <c r="F33" i="3"/>
  <c r="E64" i="8"/>
  <c r="E63" i="8" s="1"/>
  <c r="E62" i="8" s="1"/>
  <c r="D10" i="9" l="1"/>
  <c r="F11" i="9"/>
  <c r="F10" i="9" s="1"/>
  <c r="E127" i="8"/>
  <c r="E126" i="8" l="1"/>
  <c r="H14" i="1"/>
  <c r="J14" i="1" s="1"/>
  <c r="G14" i="1" l="1"/>
  <c r="G13" i="1"/>
  <c r="G12" i="1" s="1"/>
  <c r="F12" i="3" l="1"/>
  <c r="H12" i="3" s="1"/>
  <c r="H13" i="1"/>
  <c r="J13" i="1" s="1"/>
  <c r="F26" i="3"/>
  <c r="E42" i="3"/>
  <c r="H11" i="3" l="1"/>
  <c r="H39" i="3"/>
  <c r="H41" i="3" s="1"/>
  <c r="H43" i="3" s="1"/>
  <c r="F11" i="3"/>
  <c r="H10" i="1"/>
  <c r="H12" i="1"/>
  <c r="J12" i="1" s="1"/>
  <c r="F42" i="3"/>
  <c r="G10" i="1"/>
  <c r="G9" i="1" s="1"/>
  <c r="G15" i="1" s="1"/>
  <c r="H9" i="1" l="1"/>
  <c r="J10" i="1"/>
  <c r="J9" i="1" s="1"/>
  <c r="H15" i="1"/>
  <c r="J15" i="1" s="1"/>
  <c r="F14" i="1"/>
  <c r="D27" i="3"/>
  <c r="F13" i="1" l="1"/>
  <c r="D12" i="3"/>
  <c r="F10" i="1" l="1"/>
  <c r="F12" i="1"/>
  <c r="D11" i="3"/>
  <c r="D26" i="3"/>
  <c r="F9" i="1" l="1"/>
  <c r="D42" i="3"/>
  <c r="D39" i="3"/>
  <c r="E47" i="8"/>
  <c r="E46" i="8" s="1"/>
  <c r="F15" i="1" l="1"/>
  <c r="F29" i="1" s="1"/>
  <c r="D43" i="3"/>
  <c r="E123" i="8"/>
  <c r="E120" i="8"/>
  <c r="E117" i="8"/>
  <c r="E103" i="8"/>
  <c r="E99" i="8"/>
  <c r="E71" i="8"/>
  <c r="E70" i="8" s="1"/>
  <c r="E44" i="8"/>
  <c r="E43" i="8" s="1"/>
  <c r="E42" i="8" s="1"/>
  <c r="E39" i="8"/>
  <c r="E38" i="8" s="1"/>
  <c r="E35" i="8"/>
  <c r="E31" i="8"/>
  <c r="E26" i="8"/>
  <c r="E25" i="8" s="1"/>
  <c r="E24" i="8" s="1"/>
  <c r="E23" i="8" s="1"/>
  <c r="E22" i="8" s="1"/>
  <c r="E21" i="8" s="1"/>
  <c r="E20" i="8" s="1"/>
  <c r="E30" i="8" l="1"/>
  <c r="E29" i="8" s="1"/>
  <c r="E102" i="8"/>
  <c r="E89" i="8"/>
  <c r="E66" i="8"/>
  <c r="E41" i="8" s="1"/>
  <c r="E28" i="8" l="1"/>
  <c r="E75" i="8"/>
  <c r="E74" i="8" s="1"/>
  <c r="E73" i="8" l="1"/>
  <c r="E19" i="8"/>
  <c r="E18" i="8" s="1"/>
  <c r="G36" i="8" l="1"/>
  <c r="G121" i="8"/>
  <c r="I121" i="8" s="1"/>
  <c r="I120" i="8" s="1"/>
  <c r="G68" i="8"/>
  <c r="G130" i="8"/>
  <c r="G115" i="8"/>
  <c r="G108" i="8" s="1"/>
  <c r="G64" i="8"/>
  <c r="G31" i="8"/>
  <c r="I31" i="8" s="1"/>
  <c r="G63" i="8" l="1"/>
  <c r="G62" i="8" s="1"/>
  <c r="G120" i="8"/>
  <c r="G129" i="8"/>
  <c r="G35" i="8"/>
  <c r="G30" i="8" s="1"/>
  <c r="I30" i="8" s="1"/>
  <c r="I29" i="8" s="1"/>
  <c r="I28" i="8" s="1"/>
  <c r="I19" i="8" s="1"/>
  <c r="G67" i="8"/>
  <c r="G92" i="8"/>
  <c r="G89" i="8" l="1"/>
  <c r="G75" i="8" s="1"/>
  <c r="G29" i="8"/>
  <c r="G66" i="8"/>
  <c r="G74" i="8" l="1"/>
  <c r="I75" i="8"/>
  <c r="I74" i="8" s="1"/>
  <c r="I73" i="8" s="1"/>
  <c r="I18" i="8" s="1"/>
  <c r="G73" i="8"/>
  <c r="G41" i="8"/>
  <c r="G28" i="8" l="1"/>
  <c r="G19" i="8" l="1"/>
  <c r="G18" i="8" s="1"/>
</calcChain>
</file>

<file path=xl/sharedStrings.xml><?xml version="1.0" encoding="utf-8"?>
<sst xmlns="http://schemas.openxmlformats.org/spreadsheetml/2006/main" count="407" uniqueCount="230">
  <si>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</si>
  <si>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</si>
  <si>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</si>
  <si>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</si>
  <si>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</si>
  <si>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</si>
  <si>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</si>
  <si>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</si>
  <si>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</si>
  <si>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</si>
  <si>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</si>
  <si>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</si>
  <si>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</si>
  <si>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</si>
  <si>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</si>
  <si>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</si>
  <si>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</si>
  <si>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</si>
  <si>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</si>
  <si>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II. POSEBNI DIO</t>
  </si>
  <si>
    <t>I. OPĆI DIO</t>
  </si>
  <si>
    <t xml:space="preserve">Naziv </t>
  </si>
  <si>
    <t>Materijalni rashodi</t>
  </si>
  <si>
    <t>NAZIV PROGRAMA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</si>
  <si>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</si>
  <si>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</si>
  <si>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</si>
  <si>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</si>
  <si>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09 Obrazovanje</t>
  </si>
  <si>
    <t>092 Srednjoškolsko obrazovanje</t>
  </si>
  <si>
    <t>PROGRAM</t>
  </si>
  <si>
    <t>Program 1003</t>
  </si>
  <si>
    <t>Minimalni standard u srednjem školstvu</t>
  </si>
  <si>
    <t>Aktivnost A 100001</t>
  </si>
  <si>
    <t>Izvor financiranja 4.2</t>
  </si>
  <si>
    <t>Decentralizirana sredstva -SŠ</t>
  </si>
  <si>
    <t>Aktivnost A 100002</t>
  </si>
  <si>
    <t>Tekuće investicijsko održavanje-minimalni standard</t>
  </si>
  <si>
    <t>Tekući projekt T100002</t>
  </si>
  <si>
    <t>Županijska stručna vijeća</t>
  </si>
  <si>
    <t>Program  1001</t>
  </si>
  <si>
    <t>Tekući projekt T100041</t>
  </si>
  <si>
    <t>E-tehničar</t>
  </si>
  <si>
    <t>Glavni program P16</t>
  </si>
  <si>
    <t>Glavni program P64</t>
  </si>
  <si>
    <t>Programi srednjih škola izvan županijskog proračuna</t>
  </si>
  <si>
    <t>Izvor financiranja 3.4</t>
  </si>
  <si>
    <t>Vlastiti prihodi SŠ</t>
  </si>
  <si>
    <t>Izvor financiranja 5.L</t>
  </si>
  <si>
    <t>Izvor financiranja 5.Ž</t>
  </si>
  <si>
    <t>Pomoći - višak prihoda SŠ</t>
  </si>
  <si>
    <t>Administrativno, tehničko i stručno osoblje</t>
  </si>
  <si>
    <t>Izvor financiranja 1.1.</t>
  </si>
  <si>
    <t>Izvor 5.L</t>
  </si>
  <si>
    <t>Pomoći-SŠ</t>
  </si>
  <si>
    <t>Pomoći -SŠ</t>
  </si>
  <si>
    <t>Izvor financiranja 6.4</t>
  </si>
  <si>
    <t>Donacije-SŠ</t>
  </si>
  <si>
    <t>Tekući projekt T100003</t>
  </si>
  <si>
    <t>Natjecanja</t>
  </si>
  <si>
    <t>Izvanučionička nastava</t>
  </si>
  <si>
    <t>Izvor financiranja 4.M</t>
  </si>
  <si>
    <t>Prihod za posebne namjene</t>
  </si>
  <si>
    <t>Ostale izvanškolske aktivnosti</t>
  </si>
  <si>
    <t>Pomoći- SŠ</t>
  </si>
  <si>
    <t>Oprema škola</t>
  </si>
  <si>
    <t>Program 1002</t>
  </si>
  <si>
    <t>KAPITALNO ULAGANJE</t>
  </si>
  <si>
    <t>Tekući projekt T100009</t>
  </si>
  <si>
    <t>MINIMALNI STANDARD U SREDNJEM ŠKOLSTVU</t>
  </si>
  <si>
    <t>PROGRAMI SREDNJIH ŠKOLA IZVAN ŽUPANIJSKOG PRORAČUNA</t>
  </si>
  <si>
    <t>Aktivnost A 100003</t>
  </si>
  <si>
    <t>Energenti</t>
  </si>
  <si>
    <t>Izvor financiranja 1.1</t>
  </si>
  <si>
    <t>Hrvatski zavod za zapošljavanje-HZZ</t>
  </si>
  <si>
    <t>Pomoći- Višak prihoda SŠ</t>
  </si>
  <si>
    <t>Priprema učenika za Državnu maturu</t>
  </si>
  <si>
    <t>Izvor financiranja 5.S.</t>
  </si>
  <si>
    <t>Izvor financiranja 5.L.</t>
  </si>
  <si>
    <t>EU Pomoći- SŠ</t>
  </si>
  <si>
    <t>Regionalni centar kompetentnosti u strukovnom obrazovanju u strojarstvu</t>
  </si>
  <si>
    <t>Dodatna ulaganja</t>
  </si>
  <si>
    <t>Glavni program P17</t>
  </si>
  <si>
    <t>Potrebe iznad minimalnog standarda</t>
  </si>
  <si>
    <t>Program 1001</t>
  </si>
  <si>
    <t>POJAČANI STANDARD U ŠKOLSTVU</t>
  </si>
  <si>
    <t>ZBROJ UKUPNO</t>
  </si>
  <si>
    <t>SVI PROGRAMI ŠKOLE</t>
  </si>
  <si>
    <t>SVEUKUPNO</t>
  </si>
  <si>
    <t>Glavni program P52</t>
  </si>
  <si>
    <t>Projekti i programi EU</t>
  </si>
  <si>
    <t>POTICANJE KORIŠTENJA SREDSTAVA IZ EU</t>
  </si>
  <si>
    <t>Tekući projekt T100011</t>
  </si>
  <si>
    <t>Nova školska shema voća i povrća te mlijeka…</t>
  </si>
  <si>
    <t>Ministarstvo poljoprivrede</t>
  </si>
  <si>
    <t xml:space="preserve">UKUPNO </t>
  </si>
  <si>
    <t>Prihodi za posebne namjene -SŠ</t>
  </si>
  <si>
    <t>Izvor financiranja 5.Đ.</t>
  </si>
  <si>
    <t>Prihodi od imovine</t>
  </si>
  <si>
    <t>Prihodi od upravnih iadministrativnih pristojbi, pristojbi po posebnim propisima i naknadama</t>
  </si>
  <si>
    <t>Prihodi od prodaje proizvoda i robe te pruženih usluga, prihodi od donacija te povrati po protestiranim jamstvima</t>
  </si>
  <si>
    <t>Financijski rashodi</t>
  </si>
  <si>
    <t>Naknade građanima i kućanstvima na temelju osiguranja i druge naknade</t>
  </si>
  <si>
    <t>096 Dodatne usluge u obrazovanju</t>
  </si>
  <si>
    <t>098 Usluge obrazovanja koje nisu drugdje svrstane</t>
  </si>
  <si>
    <t>Ukupni rashodi</t>
  </si>
  <si>
    <t>Razlika</t>
  </si>
  <si>
    <t>Tekući projekt T100022</t>
  </si>
  <si>
    <t>REKAPITULACIJA</t>
  </si>
  <si>
    <t>Tekući projekt T100021</t>
  </si>
  <si>
    <t>Tekući projekt T100020</t>
  </si>
  <si>
    <t>Tekući projekt T100012</t>
  </si>
  <si>
    <t>Tekući projekt T100008</t>
  </si>
  <si>
    <t>Tekući projekt T100006</t>
  </si>
  <si>
    <t>Školsko športsko društvo</t>
  </si>
  <si>
    <t>097 Istraživanje i razvoj obrazovanja</t>
  </si>
  <si>
    <t>Izvor financiranja 5.?.</t>
  </si>
  <si>
    <t>Tekuće investicijsko održavanjeu školstvu</t>
  </si>
  <si>
    <t>Aktivnost A 10001</t>
  </si>
  <si>
    <t>TEKUĆE I INVESTICIJSKO ODRŽAVANJE U ŠKOLSTVU</t>
  </si>
  <si>
    <t xml:space="preserve">ŽUPANIJA </t>
  </si>
  <si>
    <t>Tekući projekt T100023</t>
  </si>
  <si>
    <t>Opskrba besplatnim zalihama menstrualnih higijenskih potrepština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</si>
  <si>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</si>
  <si>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</si>
  <si>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</si>
  <si>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</si>
  <si>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</si>
  <si>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</si>
  <si>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C) PRENESENI VIŠAK ILI PRENESENI MANJAK</t>
  </si>
  <si>
    <t>D)  VIŠEGODIŠNJI PLAN URAVNOTEŽENJA</t>
  </si>
  <si>
    <t>VIŠAK / MANJAK+NETO FINANCIRANJE</t>
  </si>
  <si>
    <t>Plan 2024.</t>
  </si>
  <si>
    <t>EU Pomoći- SŠ / preneseni višak</t>
  </si>
  <si>
    <t>Tekući projekt T100058</t>
  </si>
  <si>
    <t>UKUPAN DONOS VIŠKA / MANJKA IZ PRETHODNE(IH) GODINE</t>
  </si>
  <si>
    <t>4.M Prihodi za posebne namjene</t>
  </si>
  <si>
    <t>3.4. Vlastiti prihodi</t>
  </si>
  <si>
    <t>6.4. Donacije</t>
  </si>
  <si>
    <t>5.S Pomoći EU</t>
  </si>
  <si>
    <t>RASHODI POSLOVANJA PREMA IZVORIMA FINANCIRANJA</t>
  </si>
  <si>
    <t>5.Đ Ministarstvo poljoprivrede</t>
  </si>
  <si>
    <t>5.L. Pomoći SŠ</t>
  </si>
  <si>
    <t>5.?. HZZ, Mjera pripravništva</t>
  </si>
  <si>
    <t>UKUPNI PRIHODI</t>
  </si>
  <si>
    <t xml:space="preserve"> RAČUN PRIHODA I RASHODA </t>
  </si>
  <si>
    <t>Naknade građanima i kućanstvima</t>
  </si>
  <si>
    <t>Rashodi za nabavu dugotrajne imovine</t>
  </si>
  <si>
    <t>Materijalnirashodi</t>
  </si>
  <si>
    <t>Dodatna ulaganja nanefinancijskoj imovini</t>
  </si>
  <si>
    <t>Rashodi za nabavu proizvedene dugotrajne imovine</t>
  </si>
  <si>
    <t xml:space="preserve">Naknade građanima i kućanstvima </t>
  </si>
  <si>
    <t>Šifra -iz županijskog prorač.</t>
  </si>
  <si>
    <t>Izvor financiranja 5.Ž.</t>
  </si>
  <si>
    <t>Pomoći-višak prihoda SŠ ( od HZZ-a)</t>
  </si>
  <si>
    <t>Izvršenje 2023.</t>
  </si>
  <si>
    <t>1</t>
  </si>
  <si>
    <t>2</t>
  </si>
  <si>
    <t>3</t>
  </si>
  <si>
    <t xml:space="preserve">5.Ž. Pomoći- preneseni višak prihoda SŠ </t>
  </si>
  <si>
    <t>Plana za 2025.</t>
  </si>
  <si>
    <t>Plan 2025.</t>
  </si>
  <si>
    <t>4</t>
  </si>
  <si>
    <t>5</t>
  </si>
  <si>
    <t>Izvor financiranja 6.4.</t>
  </si>
  <si>
    <t>Tekući projekt T100040</t>
  </si>
  <si>
    <t>Stručno usavršavanje djelatnika u školstvu</t>
  </si>
  <si>
    <t>Prsten potpore ( MZO, ESF )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</si>
  <si>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</si>
  <si>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</si>
  <si>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</si>
  <si>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</si>
  <si>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B.  RAČUN FINANCIRANJA</t>
  </si>
  <si>
    <t>RAČUN FINANCIRANJA PREMA EKONOMSKOJ KLASIFIKACIJI</t>
  </si>
  <si>
    <t>PRIHODI POSLOVANJA prema ekonomskoj klasifikaciji</t>
  </si>
  <si>
    <t>RASHODI POSLOVANJA prema ekonomskoj klasifikaciji</t>
  </si>
  <si>
    <t>Višak prihoda / manjak prihoda</t>
  </si>
  <si>
    <t xml:space="preserve">Višak prihoda </t>
  </si>
  <si>
    <t>RKP 19655</t>
  </si>
  <si>
    <t>Vlastiti prihodi</t>
  </si>
  <si>
    <t>Prihodi za posebne namjene</t>
  </si>
  <si>
    <t>Pomoći</t>
  </si>
  <si>
    <t>Donacije</t>
  </si>
  <si>
    <t xml:space="preserve">1.1. Opći prihodi i primici </t>
  </si>
  <si>
    <t>1. Opći prihodi i primici</t>
  </si>
  <si>
    <t>3. Vlastiti prihodi</t>
  </si>
  <si>
    <t>4. Prihodi za posebne namjene</t>
  </si>
  <si>
    <t>5. Pomoći</t>
  </si>
  <si>
    <t>6. Donacije</t>
  </si>
  <si>
    <t>Međunarodna suradnja ( ERASMUS +)</t>
  </si>
  <si>
    <r>
      <t xml:space="preserve">1.1. Opći prihodi i primici      </t>
    </r>
    <r>
      <rPr>
        <sz val="8"/>
        <rFont val="Arial"/>
        <family val="2"/>
        <charset val="238"/>
      </rPr>
      <t>(1.1.+ 4.2  žup.)</t>
    </r>
  </si>
  <si>
    <t>PRIJENOS VIŠKA / MANJKA U SLJEDEĆE RAZDOBLJE</t>
  </si>
  <si>
    <t>VIŠAK / MANJAK + NETO FINANCIRANJE + PRIJENOS VIŠKA / MANJKA IZ PRETHODNE(IH) GODINE - PRIJENOS VIŠKA / MANJKA U SLJEDEĆE RAZDOBLJE</t>
  </si>
  <si>
    <t>4.M. Prihodi za posebne namjene</t>
  </si>
  <si>
    <t xml:space="preserve">5.S. Pomoći EU-preneseni višak </t>
  </si>
  <si>
    <t>Opći prihodi i primici / decentralizirana sredstva</t>
  </si>
  <si>
    <t>RASHODI PO PROGRAMIMA I PROJEKTIMA</t>
  </si>
  <si>
    <t>PROGRAMI IZVAN ŽUPANIJSKOG PRORAČUNA</t>
  </si>
  <si>
    <t>PROGRAM IZ ŽUPANIJSKE RIZNICE</t>
  </si>
  <si>
    <t>Rebalans</t>
  </si>
  <si>
    <t>Ukupno</t>
  </si>
  <si>
    <t>Glavni program P51</t>
  </si>
  <si>
    <t>Kapitalno ulaganje</t>
  </si>
  <si>
    <t>KAPITALNO ULAGANJE U SREDNJE ŠKOLSTVO</t>
  </si>
  <si>
    <t>1.1 i 4.2.</t>
  </si>
  <si>
    <t>3.4.</t>
  </si>
  <si>
    <t>4.M.</t>
  </si>
  <si>
    <t>6.4.</t>
  </si>
  <si>
    <t>5. L. i 5.S.</t>
  </si>
  <si>
    <t>Prijevoz učenika s teškoćama</t>
  </si>
  <si>
    <t>Tekući projekt T100053</t>
  </si>
  <si>
    <t>5.L, 5.S. i 6.4.</t>
  </si>
  <si>
    <t>PRIHODI</t>
  </si>
  <si>
    <t>UKUPNO</t>
  </si>
  <si>
    <t>6.4. Donacije, preneseni višak</t>
  </si>
  <si>
    <t xml:space="preserve">5.Ž. Pomoći- preneseni višak prihoda </t>
  </si>
  <si>
    <t xml:space="preserve">Ukupni prihodi </t>
  </si>
  <si>
    <t>Preneseni viškovi</t>
  </si>
  <si>
    <t>ukupno</t>
  </si>
  <si>
    <t>Napomena: oznake izvora su iste kao u županijskoj riznici</t>
  </si>
  <si>
    <t>PRENESENI VIŠKOVI PRETHODNE GODINE</t>
  </si>
  <si>
    <t>9. PRENESENI VIŠKOVI</t>
  </si>
  <si>
    <t>IZMJENE FINANCIJSKOG PLANA SREDNJE ŠKOLE IVAN ŠVEAR IVANIĆ GRAD
ZA 2025.  - REBALANS</t>
  </si>
  <si>
    <t xml:space="preserve">PRIHODI POSLOVANJA PREMA IZVORIMA FINANCIRANJA </t>
  </si>
  <si>
    <t>PRIHODI I PRENESENI VIŠKOVI</t>
  </si>
  <si>
    <t>na županijskoj</t>
  </si>
  <si>
    <t>skupštini</t>
  </si>
  <si>
    <t>Usvojen</t>
  </si>
  <si>
    <t>Rashodi za donacije, kazne, naknade šteta….</t>
  </si>
  <si>
    <t>Rashodi za donacije, kazne, naknade šteta i kap.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</si>
</sst>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u/>
      <sz val="11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1" fillId="8" borderId="4" xfId="0" applyNumberFormat="1" applyFont="1" applyFill="1" applyBorder="1" applyAlignment="1" applyProtection="1">
      <alignment horizontal="left" vertical="center" wrapText="1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6" fillId="6" borderId="3" xfId="0" applyNumberFormat="1" applyFont="1" applyFill="1" applyBorder="1" applyAlignment="1" applyProtection="1">
      <alignment horizontal="center" vertical="center" wrapText="1"/>
    </xf>
    <xf numFmtId="0" fontId="8" fillId="5" borderId="3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6" fillId="9" borderId="4" xfId="0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>
      <alignment horizontal="right"/>
    </xf>
    <xf numFmtId="4" fontId="3" fillId="6" borderId="4" xfId="0" applyNumberFormat="1" applyFont="1" applyFill="1" applyBorder="1" applyAlignment="1">
      <alignment horizontal="right"/>
    </xf>
    <xf numFmtId="4" fontId="11" fillId="8" borderId="4" xfId="0" applyNumberFormat="1" applyFont="1" applyFill="1" applyBorder="1" applyAlignment="1">
      <alignment horizontal="right"/>
    </xf>
    <xf numFmtId="4" fontId="6" fillId="7" borderId="4" xfId="0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>
      <alignment horizontal="right" vertical="center"/>
    </xf>
    <xf numFmtId="4" fontId="6" fillId="6" borderId="4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4" fontId="0" fillId="0" borderId="0" xfId="0" applyNumberFormat="1"/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6" fillId="6" borderId="4" xfId="0" applyNumberFormat="1" applyFont="1" applyFill="1" applyBorder="1" applyAlignment="1" applyProtection="1">
      <alignment horizontal="center" vertical="center" wrapText="1"/>
    </xf>
    <xf numFmtId="16" fontId="7" fillId="2" borderId="3" xfId="0" applyNumberFormat="1" applyFont="1" applyFill="1" applyBorder="1" applyAlignment="1" applyProtection="1">
      <alignment horizontal="left" vertical="center" wrapText="1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4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/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0" fontId="0" fillId="2" borderId="0" xfId="0" applyFill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center" wrapText="1"/>
    </xf>
    <xf numFmtId="49" fontId="7" fillId="2" borderId="3" xfId="0" quotePrefix="1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6" fillId="10" borderId="4" xfId="0" applyNumberFormat="1" applyFont="1" applyFill="1" applyBorder="1" applyAlignment="1" applyProtection="1">
      <alignment horizontal="center" vertical="center" wrapText="1"/>
    </xf>
    <xf numFmtId="4" fontId="6" fillId="10" borderId="4" xfId="0" applyNumberFormat="1" applyFont="1" applyFill="1" applyBorder="1" applyAlignment="1" applyProtection="1">
      <alignment horizontal="center" vertical="center" wrapText="1"/>
    </xf>
    <xf numFmtId="4" fontId="6" fillId="10" borderId="3" xfId="0" applyNumberFormat="1" applyFont="1" applyFill="1" applyBorder="1" applyAlignment="1" applyProtection="1">
      <alignment horizontal="center" vertical="center" wrapText="1"/>
    </xf>
    <xf numFmtId="4" fontId="12" fillId="11" borderId="4" xfId="0" applyNumberFormat="1" applyFont="1" applyFill="1" applyBorder="1" applyAlignment="1">
      <alignment horizontal="right"/>
    </xf>
    <xf numFmtId="0" fontId="10" fillId="0" borderId="0" xfId="0" applyFont="1" applyAlignment="1">
      <alignment wrapText="1"/>
    </xf>
    <xf numFmtId="4" fontId="6" fillId="2" borderId="3" xfId="0" applyNumberFormat="1" applyFont="1" applyFill="1" applyBorder="1" applyAlignment="1">
      <alignment horizontal="right"/>
    </xf>
    <xf numFmtId="0" fontId="1" fillId="0" borderId="0" xfId="0" applyFont="1"/>
    <xf numFmtId="4" fontId="6" fillId="4" borderId="3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6" fillId="0" borderId="3" xfId="0" quotePrefix="1" applyNumberFormat="1" applyFont="1" applyFill="1" applyBorder="1" applyAlignment="1" applyProtection="1">
      <alignment horizontal="center" vertical="center"/>
    </xf>
    <xf numFmtId="4" fontId="13" fillId="0" borderId="0" xfId="0" applyNumberFormat="1" applyFont="1" applyFill="1" applyBorder="1" applyAlignment="1" applyProtection="1">
      <alignment horizontal="center" vertical="center" wrapText="1"/>
    </xf>
    <xf numFmtId="0" fontId="14" fillId="2" borderId="3" xfId="0" quotePrefix="1" applyNumberFormat="1" applyFont="1" applyFill="1" applyBorder="1" applyAlignment="1">
      <alignment horizontal="left" vertical="center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2" borderId="3" xfId="0" quotePrefix="1" applyNumberFormat="1" applyFont="1" applyFill="1" applyBorder="1" applyAlignment="1">
      <alignment horizontal="left" vertical="center"/>
    </xf>
    <xf numFmtId="0" fontId="17" fillId="2" borderId="3" xfId="0" quotePrefix="1" applyNumberFormat="1" applyFont="1" applyFill="1" applyBorder="1" applyAlignment="1">
      <alignment horizontal="left" vertical="center" wrapText="1"/>
    </xf>
    <xf numFmtId="0" fontId="18" fillId="6" borderId="3" xfId="0" applyNumberFormat="1" applyFont="1" applyFill="1" applyBorder="1" applyAlignment="1" applyProtection="1">
      <alignment horizontal="center" vertical="center" wrapText="1"/>
    </xf>
    <xf numFmtId="0" fontId="18" fillId="6" borderId="4" xfId="0" applyNumberFormat="1" applyFont="1" applyFill="1" applyBorder="1" applyAlignment="1" applyProtection="1">
      <alignment horizontal="center" vertical="center" wrapText="1"/>
    </xf>
    <xf numFmtId="0" fontId="14" fillId="7" borderId="3" xfId="0" applyNumberFormat="1" applyFont="1" applyFill="1" applyBorder="1" applyAlignment="1" applyProtection="1">
      <alignment horizontal="left" vertical="center" wrapText="1"/>
    </xf>
    <xf numFmtId="0" fontId="18" fillId="12" borderId="3" xfId="0" applyNumberFormat="1" applyFont="1" applyFill="1" applyBorder="1" applyAlignment="1" applyProtection="1">
      <alignment horizontal="center" vertical="center" wrapText="1"/>
    </xf>
    <xf numFmtId="0" fontId="18" fillId="12" borderId="4" xfId="0" applyNumberFormat="1" applyFont="1" applyFill="1" applyBorder="1" applyAlignment="1" applyProtection="1">
      <alignment horizontal="center" vertical="center" wrapText="1"/>
    </xf>
    <xf numFmtId="4" fontId="18" fillId="12" borderId="4" xfId="0" applyNumberFormat="1" applyFont="1" applyFill="1" applyBorder="1" applyAlignment="1" applyProtection="1">
      <alignment horizontal="center" vertical="center" wrapText="1"/>
    </xf>
    <xf numFmtId="4" fontId="18" fillId="7" borderId="4" xfId="0" applyNumberFormat="1" applyFont="1" applyFill="1" applyBorder="1" applyAlignment="1">
      <alignment horizontal="right"/>
    </xf>
    <xf numFmtId="4" fontId="18" fillId="2" borderId="4" xfId="0" applyNumberFormat="1" applyFont="1" applyFill="1" applyBorder="1" applyAlignment="1">
      <alignment horizontal="right"/>
    </xf>
    <xf numFmtId="4" fontId="18" fillId="2" borderId="3" xfId="0" applyNumberFormat="1" applyFont="1" applyFill="1" applyBorder="1" applyAlignment="1">
      <alignment horizontal="right"/>
    </xf>
    <xf numFmtId="4" fontId="19" fillId="2" borderId="4" xfId="0" applyNumberFormat="1" applyFont="1" applyFill="1" applyBorder="1" applyAlignment="1">
      <alignment horizontal="right"/>
    </xf>
    <xf numFmtId="4" fontId="19" fillId="2" borderId="3" xfId="0" applyNumberFormat="1" applyFont="1" applyFill="1" applyBorder="1" applyAlignment="1">
      <alignment horizontal="right"/>
    </xf>
    <xf numFmtId="0" fontId="14" fillId="2" borderId="3" xfId="0" applyNumberFormat="1" applyFont="1" applyFill="1" applyBorder="1" applyAlignment="1" applyProtection="1">
      <alignment horizontal="left" vertical="center" wrapText="1"/>
    </xf>
    <xf numFmtId="0" fontId="17" fillId="2" borderId="3" xfId="0" applyNumberFormat="1" applyFont="1" applyFill="1" applyBorder="1" applyAlignment="1" applyProtection="1">
      <alignment horizontal="left" vertical="center" wrapText="1"/>
    </xf>
    <xf numFmtId="4" fontId="18" fillId="6" borderId="3" xfId="0" applyNumberFormat="1" applyFont="1" applyFill="1" applyBorder="1" applyAlignment="1" applyProtection="1">
      <alignment horizontal="center" vertical="center" wrapText="1"/>
    </xf>
    <xf numFmtId="0" fontId="14" fillId="7" borderId="3" xfId="0" applyNumberFormat="1" applyFont="1" applyFill="1" applyBorder="1" applyAlignment="1">
      <alignment horizontal="left" vertical="center"/>
    </xf>
    <xf numFmtId="0" fontId="14" fillId="7" borderId="3" xfId="0" applyNumberFormat="1" applyFont="1" applyFill="1" applyBorder="1" applyAlignment="1" applyProtection="1">
      <alignment horizontal="left" vertical="center"/>
    </xf>
    <xf numFmtId="0" fontId="14" fillId="7" borderId="3" xfId="0" applyNumberFormat="1" applyFont="1" applyFill="1" applyBorder="1" applyAlignment="1" applyProtection="1">
      <alignment vertical="center" wrapText="1"/>
    </xf>
    <xf numFmtId="4" fontId="18" fillId="6" borderId="3" xfId="0" applyNumberFormat="1" applyFont="1" applyFill="1" applyBorder="1" applyAlignment="1" applyProtection="1">
      <alignment horizontal="left" vertical="center" wrapText="1"/>
    </xf>
    <xf numFmtId="4" fontId="14" fillId="7" borderId="3" xfId="0" applyNumberFormat="1" applyFont="1" applyFill="1" applyBorder="1" applyAlignment="1" applyProtection="1">
      <alignment horizontal="left" vertical="center" wrapText="1"/>
    </xf>
    <xf numFmtId="4" fontId="18" fillId="7" borderId="3" xfId="0" applyNumberFormat="1" applyFont="1" applyFill="1" applyBorder="1" applyAlignment="1">
      <alignment horizontal="center"/>
    </xf>
    <xf numFmtId="4" fontId="14" fillId="5" borderId="3" xfId="0" applyNumberFormat="1" applyFont="1" applyFill="1" applyBorder="1" applyAlignment="1" applyProtection="1">
      <alignment horizontal="left" vertical="center" wrapText="1"/>
    </xf>
    <xf numFmtId="4" fontId="14" fillId="5" borderId="3" xfId="0" applyNumberFormat="1" applyFont="1" applyFill="1" applyBorder="1" applyAlignment="1">
      <alignment horizontal="center"/>
    </xf>
    <xf numFmtId="0" fontId="17" fillId="2" borderId="3" xfId="0" applyNumberFormat="1" applyFont="1" applyFill="1" applyBorder="1" applyAlignment="1" applyProtection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4" fontId="19" fillId="12" borderId="4" xfId="0" applyNumberFormat="1" applyFont="1" applyFill="1" applyBorder="1" applyAlignment="1" applyProtection="1">
      <alignment horizontal="right" vertical="center" wrapText="1"/>
    </xf>
    <xf numFmtId="4" fontId="19" fillId="7" borderId="4" xfId="0" applyNumberFormat="1" applyFont="1" applyFill="1" applyBorder="1" applyAlignment="1">
      <alignment horizontal="right"/>
    </xf>
    <xf numFmtId="4" fontId="18" fillId="0" borderId="0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2" fillId="11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0" fontId="21" fillId="0" borderId="0" xfId="0" applyFont="1"/>
    <xf numFmtId="0" fontId="22" fillId="0" borderId="0" xfId="0" applyFont="1"/>
    <xf numFmtId="4" fontId="22" fillId="0" borderId="3" xfId="0" applyNumberFormat="1" applyFont="1" applyBorder="1"/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2" fillId="2" borderId="0" xfId="0" applyFont="1" applyFill="1"/>
    <xf numFmtId="4" fontId="21" fillId="0" borderId="0" xfId="0" applyNumberFormat="1" applyFont="1"/>
    <xf numFmtId="4" fontId="21" fillId="0" borderId="0" xfId="0" applyNumberFormat="1" applyFont="1" applyAlignment="1">
      <alignment vertical="center" wrapText="1"/>
    </xf>
    <xf numFmtId="4" fontId="3" fillId="0" borderId="3" xfId="0" applyNumberFormat="1" applyFont="1" applyFill="1" applyBorder="1" applyAlignment="1">
      <alignment horizontal="right"/>
    </xf>
    <xf numFmtId="0" fontId="24" fillId="7" borderId="3" xfId="0" applyNumberFormat="1" applyFont="1" applyFill="1" applyBorder="1" applyAlignment="1" applyProtection="1">
      <alignment horizontal="center" vertical="center" wrapText="1"/>
    </xf>
    <xf numFmtId="0" fontId="20" fillId="7" borderId="3" xfId="0" applyNumberFormat="1" applyFont="1" applyFill="1" applyBorder="1" applyAlignment="1" applyProtection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4" fontId="7" fillId="13" borderId="3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4" fontId="19" fillId="12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/>
    </xf>
    <xf numFmtId="0" fontId="6" fillId="2" borderId="2" xfId="0" applyNumberFormat="1" applyFont="1" applyFill="1" applyBorder="1" applyAlignment="1" applyProtection="1">
      <alignment horizontal="left" vertical="center"/>
    </xf>
    <xf numFmtId="16" fontId="8" fillId="2" borderId="3" xfId="0" applyNumberFormat="1" applyFont="1" applyFill="1" applyBorder="1" applyAlignment="1" applyProtection="1">
      <alignment horizontal="left" vertical="center" wrapText="1"/>
    </xf>
    <xf numFmtId="49" fontId="8" fillId="2" borderId="3" xfId="0" quotePrefix="1" applyNumberFormat="1" applyFont="1" applyFill="1" applyBorder="1" applyAlignment="1">
      <alignment horizontal="left" vertical="center" wrapText="1"/>
    </xf>
    <xf numFmtId="0" fontId="6" fillId="10" borderId="3" xfId="0" applyNumberFormat="1" applyFont="1" applyFill="1" applyBorder="1" applyAlignment="1" applyProtection="1">
      <alignment horizontal="center" vertical="center" wrapText="1"/>
    </xf>
    <xf numFmtId="4" fontId="14" fillId="2" borderId="4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4" fontId="17" fillId="2" borderId="4" xfId="0" applyNumberFormat="1" applyFont="1" applyFill="1" applyBorder="1" applyAlignment="1">
      <alignment horizontal="right"/>
    </xf>
    <xf numFmtId="4" fontId="6" fillId="13" borderId="3" xfId="0" applyNumberFormat="1" applyFont="1" applyFill="1" applyBorder="1" applyAlignment="1">
      <alignment horizontal="right"/>
    </xf>
    <xf numFmtId="0" fontId="8" fillId="13" borderId="1" xfId="0" applyFont="1" applyFill="1" applyBorder="1" applyAlignment="1">
      <alignment horizontal="left" vertical="center"/>
    </xf>
    <xf numFmtId="0" fontId="7" fillId="13" borderId="2" xfId="0" applyNumberFormat="1" applyFont="1" applyFill="1" applyBorder="1" applyAlignment="1" applyProtection="1">
      <alignment vertical="center"/>
    </xf>
    <xf numFmtId="4" fontId="6" fillId="13" borderId="3" xfId="0" applyNumberFormat="1" applyFont="1" applyFill="1" applyBorder="1" applyAlignment="1" applyProtection="1">
      <alignment horizontal="right" wrapText="1"/>
    </xf>
    <xf numFmtId="0" fontId="28" fillId="7" borderId="3" xfId="0" applyNumberFormat="1" applyFont="1" applyFill="1" applyBorder="1" applyAlignment="1" applyProtection="1">
      <alignment horizontal="center" vertical="center" wrapText="1"/>
    </xf>
    <xf numFmtId="49" fontId="29" fillId="7" borderId="4" xfId="0" applyNumberFormat="1" applyFont="1" applyFill="1" applyBorder="1" applyAlignment="1" applyProtection="1">
      <alignment horizontal="center" vertical="center" wrapText="1"/>
    </xf>
    <xf numFmtId="0" fontId="29" fillId="7" borderId="4" xfId="0" applyNumberFormat="1" applyFont="1" applyFill="1" applyBorder="1" applyAlignment="1" applyProtection="1">
      <alignment horizontal="center" vertical="center" wrapText="1"/>
    </xf>
    <xf numFmtId="0" fontId="6" fillId="7" borderId="3" xfId="0" applyNumberFormat="1" applyFont="1" applyFill="1" applyBorder="1" applyAlignment="1" applyProtection="1">
      <alignment horizontal="center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16" fontId="6" fillId="2" borderId="1" xfId="0" applyNumberFormat="1" applyFont="1" applyFill="1" applyBorder="1" applyAlignment="1" applyProtection="1">
      <alignment horizontal="left" vertical="center"/>
    </xf>
    <xf numFmtId="16" fontId="6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right" vertical="center"/>
    </xf>
    <xf numFmtId="0" fontId="0" fillId="0" borderId="3" xfId="0" applyBorder="1" applyAlignment="1">
      <alignment horizontal="right" vertical="center"/>
    </xf>
    <xf numFmtId="4" fontId="6" fillId="6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4" fontId="6" fillId="13" borderId="1" xfId="0" quotePrefix="1" applyNumberFormat="1" applyFont="1" applyFill="1" applyBorder="1" applyAlignment="1">
      <alignment horizontal="right"/>
    </xf>
    <xf numFmtId="4" fontId="6" fillId="13" borderId="3" xfId="0" quotePrefix="1" applyNumberFormat="1" applyFont="1" applyFill="1" applyBorder="1" applyAlignment="1">
      <alignment horizontal="right"/>
    </xf>
    <xf numFmtId="4" fontId="3" fillId="13" borderId="4" xfId="0" applyNumberFormat="1" applyFont="1" applyFill="1" applyBorder="1" applyAlignment="1">
      <alignment horizontal="right"/>
    </xf>
    <xf numFmtId="49" fontId="7" fillId="13" borderId="3" xfId="0" quotePrefix="1" applyNumberFormat="1" applyFont="1" applyFill="1" applyBorder="1" applyAlignment="1">
      <alignment horizontal="left" vertical="center" wrapText="1"/>
    </xf>
    <xf numFmtId="4" fontId="3" fillId="13" borderId="3" xfId="0" applyNumberFormat="1" applyFont="1" applyFill="1" applyBorder="1" applyAlignment="1">
      <alignment horizontal="right"/>
    </xf>
    <xf numFmtId="4" fontId="6" fillId="13" borderId="4" xfId="0" applyNumberFormat="1" applyFont="1" applyFill="1" applyBorder="1" applyAlignment="1">
      <alignment horizontal="right"/>
    </xf>
    <xf numFmtId="4" fontId="6" fillId="8" borderId="4" xfId="0" applyNumberFormat="1" applyFont="1" applyFill="1" applyBorder="1" applyAlignment="1" applyProtection="1">
      <alignment horizontal="center" vertical="center" wrapText="1"/>
    </xf>
    <xf numFmtId="16" fontId="6" fillId="10" borderId="1" xfId="0" applyNumberFormat="1" applyFont="1" applyFill="1" applyBorder="1" applyAlignment="1" applyProtection="1">
      <alignment horizontal="left" vertical="center"/>
    </xf>
    <xf numFmtId="0" fontId="6" fillId="10" borderId="2" xfId="0" applyNumberFormat="1" applyFont="1" applyFill="1" applyBorder="1" applyAlignment="1" applyProtection="1">
      <alignment horizontal="left" vertical="center"/>
    </xf>
    <xf numFmtId="49" fontId="7" fillId="2" borderId="0" xfId="0" quotePrefix="1" applyNumberFormat="1" applyFont="1" applyFill="1" applyBorder="1" applyAlignment="1">
      <alignment horizontal="left" vertical="center" wrapText="1"/>
    </xf>
    <xf numFmtId="4" fontId="3" fillId="2" borderId="0" xfId="0" applyNumberFormat="1" applyFont="1" applyFill="1" applyBorder="1" applyAlignment="1">
      <alignment horizontal="right"/>
    </xf>
    <xf numFmtId="49" fontId="8" fillId="5" borderId="3" xfId="0" quotePrefix="1" applyNumberFormat="1" applyFont="1" applyFill="1" applyBorder="1" applyAlignment="1">
      <alignment horizontal="left" vertical="center" wrapText="1"/>
    </xf>
    <xf numFmtId="4" fontId="18" fillId="13" borderId="3" xfId="0" applyNumberFormat="1" applyFont="1" applyFill="1" applyBorder="1" applyAlignment="1" applyProtection="1">
      <alignment horizontal="left" vertical="center" wrapText="1"/>
    </xf>
    <xf numFmtId="4" fontId="18" fillId="13" borderId="3" xfId="0" applyNumberFormat="1" applyFont="1" applyFill="1" applyBorder="1" applyAlignment="1" applyProtection="1">
      <alignment horizontal="center" vertical="center" wrapText="1"/>
    </xf>
    <xf numFmtId="4" fontId="18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8" fillId="2" borderId="1" xfId="0" quotePrefix="1" applyNumberFormat="1" applyFont="1" applyFill="1" applyBorder="1" applyAlignment="1" applyProtection="1">
      <alignment horizontal="left" vertical="center" wrapText="1"/>
    </xf>
    <xf numFmtId="0" fontId="7" fillId="2" borderId="2" xfId="0" applyNumberFormat="1" applyFont="1" applyFill="1" applyBorder="1" applyAlignment="1" applyProtection="1">
      <alignment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8" fillId="13" borderId="1" xfId="0" applyNumberFormat="1" applyFont="1" applyFill="1" applyBorder="1" applyAlignment="1" applyProtection="1">
      <alignment horizontal="left" vertical="center" wrapText="1"/>
    </xf>
    <xf numFmtId="0" fontId="7" fillId="13" borderId="2" xfId="0" applyNumberFormat="1" applyFont="1" applyFill="1" applyBorder="1" applyAlignment="1" applyProtection="1">
      <alignment vertical="center" wrapText="1"/>
    </xf>
    <xf numFmtId="0" fontId="7" fillId="13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/>
    </xf>
    <xf numFmtId="0" fontId="8" fillId="0" borderId="1" xfId="0" quotePrefix="1" applyFont="1" applyFill="1" applyBorder="1" applyAlignment="1">
      <alignment horizontal="left" vertical="center"/>
    </xf>
    <xf numFmtId="0" fontId="8" fillId="0" borderId="1" xfId="0" quotePrefix="1" applyFont="1" applyBorder="1" applyAlignment="1">
      <alignment horizontal="left" vertical="center"/>
    </xf>
    <xf numFmtId="0" fontId="8" fillId="13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4" fontId="18" fillId="0" borderId="0" xfId="0" applyNumberFormat="1" applyFont="1" applyFill="1" applyBorder="1" applyAlignment="1" applyProtection="1">
      <alignment horizontal="center" vertical="center" wrapText="1"/>
    </xf>
    <xf numFmtId="4" fontId="21" fillId="0" borderId="0" xfId="0" applyNumberFormat="1" applyFont="1" applyAlignment="1">
      <alignment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26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8" borderId="1" xfId="0" applyNumberFormat="1" applyFont="1" applyFill="1" applyBorder="1" applyAlignment="1" applyProtection="1">
      <alignment horizontal="left" vertical="center" wrapText="1"/>
    </xf>
    <xf numFmtId="0" fontId="6" fillId="8" borderId="2" xfId="0" applyNumberFormat="1" applyFont="1" applyFill="1" applyBorder="1" applyAlignment="1" applyProtection="1">
      <alignment horizontal="left" vertical="center" wrapText="1"/>
    </xf>
    <xf numFmtId="0" fontId="6" fillId="8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3" fillId="8" borderId="2" xfId="0" applyFont="1" applyFill="1" applyBorder="1" applyAlignment="1">
      <alignment horizontal="left" vertical="center" wrapText="1"/>
    </xf>
    <xf numFmtId="0" fontId="23" fillId="8" borderId="4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23" fillId="7" borderId="2" xfId="0" applyFont="1" applyFill="1" applyBorder="1" applyAlignment="1">
      <alignment horizontal="left" vertical="center" wrapText="1"/>
    </xf>
    <xf numFmtId="0" fontId="23" fillId="7" borderId="4" xfId="0" applyFont="1" applyFill="1" applyBorder="1" applyAlignment="1">
      <alignment horizontal="left" vertical="center" wrapText="1"/>
    </xf>
    <xf numFmtId="0" fontId="6" fillId="9" borderId="1" xfId="0" applyNumberFormat="1" applyFont="1" applyFill="1" applyBorder="1" applyAlignment="1" applyProtection="1">
      <alignment horizontal="left" vertical="center" wrapText="1"/>
    </xf>
    <xf numFmtId="0" fontId="22" fillId="9" borderId="2" xfId="0" applyFont="1" applyFill="1" applyBorder="1" applyAlignment="1">
      <alignment horizontal="left" vertical="center" wrapText="1"/>
    </xf>
    <xf numFmtId="0" fontId="22" fillId="9" borderId="4" xfId="0" applyFont="1" applyFill="1" applyBorder="1" applyAlignment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22" fillId="5" borderId="2" xfId="0" applyFont="1" applyFill="1" applyBorder="1" applyAlignment="1">
      <alignment horizontal="left" vertical="center" wrapText="1"/>
    </xf>
    <xf numFmtId="0" fontId="22" fillId="5" borderId="4" xfId="0" applyFont="1" applyFill="1" applyBorder="1" applyAlignment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left" vertical="center" wrapText="1"/>
    </xf>
    <xf numFmtId="0" fontId="23" fillId="9" borderId="2" xfId="0" applyFont="1" applyFill="1" applyBorder="1" applyAlignment="1">
      <alignment horizontal="left" vertical="center" wrapText="1"/>
    </xf>
    <xf numFmtId="0" fontId="23" fillId="9" borderId="4" xfId="0" applyFont="1" applyFill="1" applyBorder="1" applyAlignment="1">
      <alignment horizontal="left" vertical="center" wrapText="1"/>
    </xf>
    <xf numFmtId="0" fontId="6" fillId="10" borderId="1" xfId="0" applyNumberFormat="1" applyFont="1" applyFill="1" applyBorder="1" applyAlignment="1" applyProtection="1">
      <alignment horizontal="center" vertical="center" wrapText="1"/>
    </xf>
    <xf numFmtId="0" fontId="22" fillId="10" borderId="2" xfId="0" applyFont="1" applyFill="1" applyBorder="1" applyAlignment="1">
      <alignment horizontal="center" vertical="center" wrapText="1"/>
    </xf>
    <xf numFmtId="0" fontId="22" fillId="1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10" borderId="8" xfId="0" applyNumberFormat="1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5" borderId="2" xfId="0" applyNumberFormat="1" applyFont="1" applyFill="1" applyBorder="1" applyAlignment="1" applyProtection="1">
      <alignment horizontal="right" vertical="center"/>
    </xf>
    <xf numFmtId="0" fontId="0" fillId="5" borderId="4" xfId="0" applyFill="1" applyBorder="1" applyAlignment="1">
      <alignment horizontal="right" vertical="center"/>
    </xf>
    <xf numFmtId="0" fontId="12" fillId="11" borderId="1" xfId="0" applyNumberFormat="1" applyFont="1" applyFill="1" applyBorder="1" applyAlignment="1" applyProtection="1">
      <alignment horizontal="left" vertical="center" wrapText="1"/>
    </xf>
    <xf numFmtId="0" fontId="12" fillId="11" borderId="2" xfId="0" applyNumberFormat="1" applyFont="1" applyFill="1" applyBorder="1" applyAlignment="1" applyProtection="1">
      <alignment horizontal="left" vertical="center" wrapText="1"/>
    </xf>
    <xf numFmtId="0" fontId="12" fillId="11" borderId="4" xfId="0" applyNumberFormat="1" applyFont="1" applyFill="1" applyBorder="1" applyAlignment="1" applyProtection="1">
      <alignment horizontal="left" vertical="center" wrapText="1"/>
    </xf>
    <xf numFmtId="0" fontId="22" fillId="8" borderId="2" xfId="0" applyFont="1" applyFill="1" applyBorder="1" applyAlignment="1">
      <alignment horizontal="left" vertical="center" wrapText="1"/>
    </xf>
    <xf numFmtId="0" fontId="22" fillId="8" borderId="4" xfId="0" applyFont="1" applyFill="1" applyBorder="1" applyAlignment="1">
      <alignment horizontal="left" vertical="center" wrapText="1"/>
    </xf>
    <xf numFmtId="0" fontId="22" fillId="7" borderId="2" xfId="0" applyFont="1" applyFill="1" applyBorder="1" applyAlignment="1">
      <alignment horizontal="left" vertical="center" wrapText="1"/>
    </xf>
    <xf numFmtId="0" fontId="22" fillId="7" borderId="4" xfId="0" applyFont="1" applyFill="1" applyBorder="1" applyAlignment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6" fillId="5" borderId="8" xfId="0" applyNumberFormat="1" applyFont="1" applyFill="1" applyBorder="1" applyAlignment="1" applyProtection="1">
      <alignment horizontal="center" vertical="center" wrapText="1"/>
    </xf>
    <xf numFmtId="0" fontId="0" fillId="5" borderId="9" xfId="0" applyFill="1" applyBorder="1" applyAlignment="1">
      <alignment vertical="center" wrapText="1"/>
    </xf>
    <xf numFmtId="0" fontId="0" fillId="5" borderId="10" xfId="0" applyFill="1" applyBorder="1" applyAlignment="1">
      <alignment vertical="center" wrapText="1"/>
    </xf>
    <xf numFmtId="0" fontId="6" fillId="2" borderId="2" xfId="0" applyNumberFormat="1" applyFont="1" applyFill="1" applyBorder="1" applyAlignment="1" applyProtection="1">
      <alignment horizontal="right" vertical="center"/>
    </xf>
    <xf numFmtId="0" fontId="0" fillId="0" borderId="4" xfId="0" applyBorder="1" applyAlignment="1">
      <alignment horizontal="right" vertical="center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workbookViewId="0">
      <selection activeCell="N17" sqref="N17"/>
    </sheetView>
  </sheetViews>
  <sheetFormatPr defaultRowHeight="15" x14ac:dyDescent="0.25"/>
  <cols>
    <col min="5" max="6" width="25.28515625" customWidth="1"/>
    <col min="7" max="8" width="18.7109375" style="32" customWidth="1"/>
    <col min="9" max="9" width="17.85546875" style="32" customWidth="1"/>
    <col min="10" max="10" width="17.7109375" style="32" customWidth="1"/>
  </cols>
  <sheetData>
    <row r="1" spans="1:14" ht="42" customHeight="1" thickBot="1" x14ac:dyDescent="0.3">
      <c r="A1" s="180" t="str">
        <f>'posebni dio.2. razina'!$A$1</f>
        <v>IZMJENE FINANCIJSKOG PLANA SREDNJE ŠKOLE IVAN ŠVEAR IVANIĆ GRAD
ZA 2025.  - REBALANS</v>
      </c>
      <c r="B1" s="181"/>
      <c r="C1" s="181"/>
      <c r="D1" s="181"/>
      <c r="E1" s="181"/>
      <c r="F1" s="181"/>
      <c r="G1" s="181"/>
      <c r="H1" s="181"/>
      <c r="I1" s="182"/>
      <c r="J1"/>
    </row>
    <row r="2" spans="1:14" ht="18" customHeight="1" x14ac:dyDescent="0.25">
      <c r="A2" s="1"/>
      <c r="B2" s="1"/>
      <c r="C2" s="1"/>
      <c r="D2" s="1"/>
      <c r="E2" s="1"/>
      <c r="F2" s="9"/>
      <c r="G2" s="33"/>
      <c r="H2" s="62"/>
      <c r="I2" s="33"/>
      <c r="J2" s="146" t="s">
        <v>227</v>
      </c>
    </row>
    <row r="3" spans="1:14" ht="15.75" x14ac:dyDescent="0.25">
      <c r="A3" s="169" t="s">
        <v>20</v>
      </c>
      <c r="B3" s="169"/>
      <c r="C3" s="169"/>
      <c r="D3" s="169"/>
      <c r="E3" s="169"/>
      <c r="F3" s="169"/>
      <c r="G3" s="169"/>
      <c r="H3" s="169"/>
      <c r="I3"/>
      <c r="J3" s="153" t="s">
        <v>225</v>
      </c>
    </row>
    <row r="4" spans="1:14" ht="18" x14ac:dyDescent="0.25">
      <c r="A4" s="1"/>
      <c r="B4" s="1"/>
      <c r="C4" s="1"/>
      <c r="D4" s="1"/>
      <c r="E4" s="1"/>
      <c r="F4" s="9"/>
      <c r="G4" s="33"/>
      <c r="H4" s="33"/>
      <c r="I4" s="33"/>
      <c r="J4" s="168" t="s">
        <v>226</v>
      </c>
    </row>
    <row r="5" spans="1:14" ht="18" customHeight="1" x14ac:dyDescent="0.25">
      <c r="A5" s="169" t="s">
        <v>24</v>
      </c>
      <c r="B5" s="170"/>
      <c r="C5" s="170"/>
      <c r="D5" s="170"/>
      <c r="E5" s="170"/>
      <c r="F5" s="170"/>
      <c r="G5" s="170"/>
      <c r="H5" s="170"/>
      <c r="I5"/>
      <c r="J5"/>
    </row>
    <row r="6" spans="1:14" ht="18" customHeight="1" x14ac:dyDescent="0.25">
      <c r="A6" s="30"/>
      <c r="B6" s="31"/>
      <c r="C6" s="31"/>
      <c r="D6" s="31"/>
      <c r="E6" s="31"/>
      <c r="F6" s="54"/>
      <c r="G6" s="31"/>
      <c r="H6" s="31"/>
      <c r="I6" s="91"/>
      <c r="J6" s="91"/>
    </row>
    <row r="7" spans="1:14" x14ac:dyDescent="0.25">
      <c r="A7" s="10"/>
      <c r="B7" s="11"/>
      <c r="C7" s="11"/>
      <c r="D7" s="12"/>
      <c r="E7" s="13"/>
      <c r="F7" s="36" t="s">
        <v>155</v>
      </c>
      <c r="G7" s="36" t="s">
        <v>132</v>
      </c>
      <c r="H7" s="36" t="s">
        <v>160</v>
      </c>
      <c r="I7" s="36" t="s">
        <v>199</v>
      </c>
      <c r="J7" s="36" t="s">
        <v>213</v>
      </c>
    </row>
    <row r="8" spans="1:14" x14ac:dyDescent="0.25">
      <c r="A8" s="10"/>
      <c r="B8" s="11"/>
      <c r="C8" s="11"/>
      <c r="D8" s="12"/>
      <c r="E8" s="13"/>
      <c r="F8" s="116" t="s">
        <v>156</v>
      </c>
      <c r="G8" s="116" t="s">
        <v>157</v>
      </c>
      <c r="H8" s="116" t="s">
        <v>158</v>
      </c>
      <c r="I8" s="116" t="s">
        <v>162</v>
      </c>
      <c r="J8" s="116" t="s">
        <v>163</v>
      </c>
    </row>
    <row r="9" spans="1:14" x14ac:dyDescent="0.25">
      <c r="A9" s="185" t="s">
        <v>0</v>
      </c>
      <c r="B9" s="186"/>
      <c r="C9" s="186"/>
      <c r="D9" s="186"/>
      <c r="E9" s="187"/>
      <c r="F9" s="134">
        <f t="shared" ref="F9" si="0">F10+F11</f>
        <v>2625949.9400000004</v>
      </c>
      <c r="G9" s="134">
        <f t="shared" ref="G9:I9" si="1">G10+G11</f>
        <v>3266276.4899999998</v>
      </c>
      <c r="H9" s="134">
        <f t="shared" si="1"/>
        <v>3138682</v>
      </c>
      <c r="I9" s="134">
        <f t="shared" si="1"/>
        <v>563012</v>
      </c>
      <c r="J9" s="134">
        <f>J10</f>
        <v>3701694</v>
      </c>
    </row>
    <row r="10" spans="1:14" x14ac:dyDescent="0.25">
      <c r="A10" s="188" t="s">
        <v>123</v>
      </c>
      <c r="B10" s="184"/>
      <c r="C10" s="184"/>
      <c r="D10" s="184"/>
      <c r="E10" s="189"/>
      <c r="F10" s="38">
        <f>' Račun prihoda i rashoda'!D12</f>
        <v>2625949.9400000004</v>
      </c>
      <c r="G10" s="38">
        <f>' Račun prihoda i rashoda'!E12</f>
        <v>3266276.4899999998</v>
      </c>
      <c r="H10" s="38">
        <f>' Račun prihoda i rashoda'!F12</f>
        <v>3138682</v>
      </c>
      <c r="I10" s="38">
        <f>' Račun prihoda i rashoda'!G12</f>
        <v>563012</v>
      </c>
      <c r="J10" s="38">
        <f>H10+I10</f>
        <v>3701694</v>
      </c>
    </row>
    <row r="11" spans="1:14" x14ac:dyDescent="0.25">
      <c r="A11" s="190" t="s">
        <v>124</v>
      </c>
      <c r="B11" s="189"/>
      <c r="C11" s="189"/>
      <c r="D11" s="189"/>
      <c r="E11" s="189"/>
      <c r="F11" s="38">
        <v>0</v>
      </c>
      <c r="G11" s="38">
        <v>0</v>
      </c>
      <c r="H11" s="38">
        <v>0</v>
      </c>
      <c r="I11" s="38">
        <v>0</v>
      </c>
      <c r="J11" s="113">
        <v>0</v>
      </c>
    </row>
    <row r="12" spans="1:14" x14ac:dyDescent="0.25">
      <c r="A12" s="135" t="s">
        <v>1</v>
      </c>
      <c r="B12" s="136"/>
      <c r="C12" s="136"/>
      <c r="D12" s="136"/>
      <c r="E12" s="136"/>
      <c r="F12" s="134">
        <f t="shared" ref="F12" si="2">F13+F14</f>
        <v>2544976.3699999996</v>
      </c>
      <c r="G12" s="134">
        <f t="shared" ref="G12:I12" si="3">G13+G14</f>
        <v>3367803.5500000003</v>
      </c>
      <c r="H12" s="134">
        <f t="shared" si="3"/>
        <v>3228682</v>
      </c>
      <c r="I12" s="134">
        <f t="shared" si="3"/>
        <v>564219</v>
      </c>
      <c r="J12" s="134">
        <f>H12+I12</f>
        <v>3792901</v>
      </c>
    </row>
    <row r="13" spans="1:14" x14ac:dyDescent="0.25">
      <c r="A13" s="183" t="s">
        <v>125</v>
      </c>
      <c r="B13" s="184"/>
      <c r="C13" s="184"/>
      <c r="D13" s="184"/>
      <c r="E13" s="184"/>
      <c r="F13" s="38">
        <f>' Račun prihoda i rashoda'!D27</f>
        <v>2518744.7599999998</v>
      </c>
      <c r="G13" s="38">
        <f>' Račun prihoda i rashoda'!E27</f>
        <v>3349179.95</v>
      </c>
      <c r="H13" s="38">
        <f>' Račun prihoda i rashoda'!F27</f>
        <v>3212682</v>
      </c>
      <c r="I13" s="38">
        <f>' Račun prihoda i rashoda'!G27</f>
        <v>530384</v>
      </c>
      <c r="J13" s="38">
        <f>H13+I13</f>
        <v>3743066</v>
      </c>
      <c r="N13" s="56"/>
    </row>
    <row r="14" spans="1:14" x14ac:dyDescent="0.25">
      <c r="A14" s="191" t="s">
        <v>126</v>
      </c>
      <c r="B14" s="189"/>
      <c r="C14" s="189"/>
      <c r="D14" s="189"/>
      <c r="E14" s="189"/>
      <c r="F14" s="39">
        <f>' Račun prihoda i rashoda'!D33</f>
        <v>26231.61</v>
      </c>
      <c r="G14" s="39">
        <f>' Račun prihoda i rashoda'!E33</f>
        <v>18623.599999999999</v>
      </c>
      <c r="H14" s="39">
        <f>' Račun prihoda i rashoda'!F33</f>
        <v>16000</v>
      </c>
      <c r="I14" s="39">
        <f>' Račun prihoda i rashoda'!G34</f>
        <v>33835</v>
      </c>
      <c r="J14" s="39">
        <f>H14+I14</f>
        <v>49835</v>
      </c>
    </row>
    <row r="15" spans="1:14" x14ac:dyDescent="0.25">
      <c r="A15" s="192" t="s">
        <v>2</v>
      </c>
      <c r="B15" s="186"/>
      <c r="C15" s="186"/>
      <c r="D15" s="186"/>
      <c r="E15" s="186"/>
      <c r="F15" s="134">
        <f t="shared" ref="F15" si="4">F9-F12</f>
        <v>80973.570000000764</v>
      </c>
      <c r="G15" s="134">
        <f t="shared" ref="G15" si="5">G9-G12</f>
        <v>-101527.06000000052</v>
      </c>
      <c r="H15" s="137">
        <f>H9-H12</f>
        <v>-90000</v>
      </c>
      <c r="I15" s="137">
        <f>I9-I12</f>
        <v>-1207</v>
      </c>
      <c r="J15" s="134">
        <f>H15+I15</f>
        <v>-91207</v>
      </c>
    </row>
    <row r="16" spans="1:14" ht="18" x14ac:dyDescent="0.25">
      <c r="A16" s="1"/>
      <c r="B16" s="3"/>
      <c r="C16" s="3"/>
      <c r="D16" s="3"/>
      <c r="E16" s="3"/>
      <c r="F16" s="8"/>
      <c r="G16" s="40"/>
      <c r="H16" s="41"/>
      <c r="I16" s="40"/>
      <c r="J16" s="40"/>
    </row>
    <row r="17" spans="1:10" ht="18" customHeight="1" x14ac:dyDescent="0.25">
      <c r="A17" s="169" t="s">
        <v>25</v>
      </c>
      <c r="B17" s="170"/>
      <c r="C17" s="170"/>
      <c r="D17" s="170"/>
      <c r="E17" s="170"/>
      <c r="F17" s="170"/>
      <c r="G17" s="170"/>
      <c r="H17" s="170"/>
      <c r="I17"/>
      <c r="J17"/>
    </row>
    <row r="18" spans="1:10" ht="18" x14ac:dyDescent="0.25">
      <c r="A18" s="9"/>
      <c r="B18" s="8"/>
      <c r="C18" s="8"/>
      <c r="D18" s="8"/>
      <c r="E18" s="8"/>
      <c r="F18" s="8"/>
      <c r="G18" s="40"/>
      <c r="H18" s="41"/>
      <c r="I18" s="40"/>
      <c r="J18" s="40"/>
    </row>
    <row r="19" spans="1:10" x14ac:dyDescent="0.25">
      <c r="A19" s="10"/>
      <c r="B19" s="11"/>
      <c r="C19" s="11"/>
      <c r="D19" s="12"/>
      <c r="E19" s="13"/>
      <c r="F19" s="61" t="s">
        <v>155</v>
      </c>
      <c r="G19" s="36" t="s">
        <v>132</v>
      </c>
      <c r="H19" s="36" t="s">
        <v>160</v>
      </c>
      <c r="I19" s="36" t="s">
        <v>199</v>
      </c>
      <c r="J19" s="36" t="s">
        <v>213</v>
      </c>
    </row>
    <row r="20" spans="1:10" ht="15.75" customHeight="1" x14ac:dyDescent="0.25">
      <c r="A20" s="188" t="s">
        <v>127</v>
      </c>
      <c r="B20" s="193"/>
      <c r="C20" s="193"/>
      <c r="D20" s="193"/>
      <c r="E20" s="193"/>
      <c r="F20" s="39">
        <v>0</v>
      </c>
      <c r="G20" s="39">
        <v>0</v>
      </c>
      <c r="H20" s="39">
        <v>0</v>
      </c>
      <c r="I20" s="39">
        <v>0</v>
      </c>
      <c r="J20" s="39">
        <v>0</v>
      </c>
    </row>
    <row r="21" spans="1:10" x14ac:dyDescent="0.25">
      <c r="A21" s="188" t="s">
        <v>128</v>
      </c>
      <c r="B21" s="184"/>
      <c r="C21" s="184"/>
      <c r="D21" s="184"/>
      <c r="E21" s="184"/>
      <c r="F21" s="39">
        <v>0</v>
      </c>
      <c r="G21" s="39">
        <v>0</v>
      </c>
      <c r="H21" s="39">
        <v>0</v>
      </c>
      <c r="I21" s="39">
        <v>0</v>
      </c>
      <c r="J21" s="39">
        <v>0</v>
      </c>
    </row>
    <row r="22" spans="1:10" x14ac:dyDescent="0.25">
      <c r="A22" s="171" t="s">
        <v>4</v>
      </c>
      <c r="B22" s="172"/>
      <c r="C22" s="172"/>
      <c r="D22" s="172"/>
      <c r="E22" s="172"/>
      <c r="F22" s="39">
        <v>0</v>
      </c>
      <c r="G22" s="39">
        <v>0</v>
      </c>
      <c r="H22" s="39">
        <v>0</v>
      </c>
      <c r="I22" s="39">
        <v>0</v>
      </c>
      <c r="J22" s="39">
        <v>0</v>
      </c>
    </row>
    <row r="23" spans="1:10" ht="15" customHeight="1" x14ac:dyDescent="0.25">
      <c r="A23" s="194" t="s">
        <v>131</v>
      </c>
      <c r="B23" s="195"/>
      <c r="C23" s="195"/>
      <c r="D23" s="195"/>
      <c r="E23" s="195"/>
      <c r="F23" s="37">
        <v>0</v>
      </c>
      <c r="G23" s="37">
        <v>0</v>
      </c>
      <c r="H23" s="37">
        <v>0</v>
      </c>
      <c r="I23" s="37">
        <v>0</v>
      </c>
      <c r="J23" s="37">
        <v>0</v>
      </c>
    </row>
    <row r="24" spans="1:10" ht="18" x14ac:dyDescent="0.25">
      <c r="A24" s="7"/>
      <c r="B24" s="8"/>
      <c r="C24" s="8"/>
      <c r="D24" s="8"/>
      <c r="E24" s="8"/>
      <c r="F24" s="8"/>
      <c r="G24" s="40"/>
      <c r="H24" s="41"/>
      <c r="I24" s="40"/>
      <c r="J24" s="40"/>
    </row>
    <row r="25" spans="1:10" ht="18" customHeight="1" x14ac:dyDescent="0.25">
      <c r="A25" s="169" t="s">
        <v>129</v>
      </c>
      <c r="B25" s="170"/>
      <c r="C25" s="170"/>
      <c r="D25" s="170"/>
      <c r="E25" s="170"/>
      <c r="F25" s="170"/>
      <c r="G25" s="170"/>
      <c r="H25" s="170"/>
      <c r="I25"/>
      <c r="J25"/>
    </row>
    <row r="26" spans="1:10" ht="18" customHeight="1" x14ac:dyDescent="0.25">
      <c r="A26" s="48"/>
      <c r="B26" s="49"/>
      <c r="C26" s="49"/>
      <c r="D26" s="49"/>
      <c r="E26" s="49"/>
      <c r="F26" s="54"/>
      <c r="G26" s="49"/>
      <c r="H26" s="49"/>
      <c r="I26" s="91"/>
      <c r="J26" s="91"/>
    </row>
    <row r="27" spans="1:10" x14ac:dyDescent="0.25">
      <c r="A27" s="10"/>
      <c r="B27" s="11"/>
      <c r="C27" s="11"/>
      <c r="D27" s="12"/>
      <c r="E27" s="13"/>
      <c r="F27" s="36" t="s">
        <v>155</v>
      </c>
      <c r="G27" s="36" t="s">
        <v>132</v>
      </c>
      <c r="H27" s="36" t="s">
        <v>160</v>
      </c>
      <c r="I27" s="36" t="s">
        <v>199</v>
      </c>
      <c r="J27" s="36" t="s">
        <v>213</v>
      </c>
    </row>
    <row r="28" spans="1:10" x14ac:dyDescent="0.25">
      <c r="A28" s="173" t="s">
        <v>135</v>
      </c>
      <c r="B28" s="174"/>
      <c r="C28" s="174"/>
      <c r="D28" s="174"/>
      <c r="E28" s="174"/>
      <c r="F28" s="42">
        <v>36881.480000000003</v>
      </c>
      <c r="G28" s="42">
        <v>101527.06</v>
      </c>
      <c r="H28" s="57">
        <v>16327.99</v>
      </c>
      <c r="I28" s="42">
        <f>I29</f>
        <v>1207</v>
      </c>
      <c r="J28" s="57">
        <f>J29+J30</f>
        <v>107810.72</v>
      </c>
    </row>
    <row r="29" spans="1:10" x14ac:dyDescent="0.25">
      <c r="A29" s="178" t="s">
        <v>191</v>
      </c>
      <c r="B29" s="179"/>
      <c r="C29" s="179"/>
      <c r="D29" s="179"/>
      <c r="E29" s="179"/>
      <c r="F29" s="154">
        <f>F28+F15</f>
        <v>117855.05000000077</v>
      </c>
      <c r="G29" s="154">
        <v>16327.99</v>
      </c>
      <c r="H29" s="155">
        <v>90000</v>
      </c>
      <c r="I29" s="154">
        <v>1207</v>
      </c>
      <c r="J29" s="155">
        <v>91207</v>
      </c>
    </row>
    <row r="30" spans="1:10" ht="43.5" customHeight="1" x14ac:dyDescent="0.25">
      <c r="A30" s="175" t="s">
        <v>192</v>
      </c>
      <c r="B30" s="176"/>
      <c r="C30" s="176"/>
      <c r="D30" s="176"/>
      <c r="E30" s="177"/>
      <c r="F30" s="43">
        <v>0</v>
      </c>
      <c r="G30" s="43"/>
      <c r="H30" s="58">
        <v>16327.99</v>
      </c>
      <c r="I30" s="58"/>
      <c r="J30" s="58">
        <v>16603.72</v>
      </c>
    </row>
    <row r="32" spans="1:10" ht="18" customHeight="1" x14ac:dyDescent="0.25">
      <c r="A32" s="169" t="s">
        <v>130</v>
      </c>
      <c r="B32" s="170"/>
      <c r="C32" s="170"/>
      <c r="D32" s="170"/>
      <c r="E32" s="170"/>
      <c r="F32" s="170"/>
      <c r="G32" s="170"/>
      <c r="H32" s="170"/>
      <c r="I32"/>
      <c r="J32"/>
    </row>
    <row r="33" spans="1:10" ht="18" customHeight="1" x14ac:dyDescent="0.25">
      <c r="A33" s="59"/>
      <c r="B33" s="60"/>
      <c r="C33" s="60"/>
      <c r="D33" s="60"/>
      <c r="E33" s="60"/>
      <c r="F33" s="60"/>
      <c r="G33" s="60"/>
      <c r="H33" s="60"/>
      <c r="I33" s="91"/>
      <c r="J33" s="91"/>
    </row>
    <row r="34" spans="1:10" x14ac:dyDescent="0.25">
      <c r="A34" s="10"/>
      <c r="B34" s="11"/>
      <c r="C34" s="11"/>
      <c r="D34" s="12"/>
      <c r="E34" s="13"/>
      <c r="F34" s="36" t="s">
        <v>155</v>
      </c>
      <c r="G34" s="36" t="s">
        <v>132</v>
      </c>
      <c r="H34" s="36" t="s">
        <v>160</v>
      </c>
      <c r="I34" s="36" t="s">
        <v>199</v>
      </c>
      <c r="J34" s="36" t="s">
        <v>213</v>
      </c>
    </row>
    <row r="35" spans="1:10" x14ac:dyDescent="0.25">
      <c r="A35" s="173" t="s">
        <v>135</v>
      </c>
      <c r="B35" s="174"/>
      <c r="C35" s="174"/>
      <c r="D35" s="174"/>
      <c r="E35" s="174"/>
      <c r="F35" s="42"/>
      <c r="G35" s="42">
        <v>0</v>
      </c>
      <c r="H35" s="57">
        <v>0</v>
      </c>
      <c r="I35" s="57">
        <v>0</v>
      </c>
      <c r="J35" s="57">
        <v>0</v>
      </c>
    </row>
    <row r="36" spans="1:10" ht="30" customHeight="1" x14ac:dyDescent="0.25">
      <c r="A36" s="178" t="s">
        <v>3</v>
      </c>
      <c r="B36" s="179"/>
      <c r="C36" s="179"/>
      <c r="D36" s="179"/>
      <c r="E36" s="179"/>
      <c r="F36" s="43">
        <v>0</v>
      </c>
      <c r="G36" s="43">
        <v>0</v>
      </c>
      <c r="H36" s="58">
        <v>0</v>
      </c>
      <c r="I36" s="58">
        <v>0</v>
      </c>
      <c r="J36" s="58">
        <v>0</v>
      </c>
    </row>
  </sheetData>
  <mergeCells count="21">
    <mergeCell ref="A36:E36"/>
    <mergeCell ref="A35:E35"/>
    <mergeCell ref="A1:I1"/>
    <mergeCell ref="A13:E13"/>
    <mergeCell ref="A5:H5"/>
    <mergeCell ref="A17:H17"/>
    <mergeCell ref="A3:H3"/>
    <mergeCell ref="A9:E9"/>
    <mergeCell ref="A10:E10"/>
    <mergeCell ref="A11:E11"/>
    <mergeCell ref="A14:E14"/>
    <mergeCell ref="A15:E15"/>
    <mergeCell ref="A20:E20"/>
    <mergeCell ref="A21:E21"/>
    <mergeCell ref="A23:E23"/>
    <mergeCell ref="A29:E29"/>
    <mergeCell ref="A32:H32"/>
    <mergeCell ref="A22:E22"/>
    <mergeCell ref="A25:H25"/>
    <mergeCell ref="A28:E28"/>
    <mergeCell ref="A30:E30"/>
  </mergeCells>
  <phoneticPr fontId="25" type="noConversion"/>
  <pageMargins left="0.7" right="0.7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5"/>
  <sheetViews>
    <sheetView topLeftCell="A7" zoomScale="83" zoomScaleNormal="83" workbookViewId="0">
      <selection activeCell="N30" sqref="N30"/>
    </sheetView>
  </sheetViews>
  <sheetFormatPr defaultRowHeight="15" x14ac:dyDescent="0.25"/>
  <cols>
    <col min="1" max="1" width="8.5703125" customWidth="1"/>
    <col min="2" max="2" width="9" customWidth="1"/>
    <col min="3" max="3" width="56.85546875" customWidth="1"/>
    <col min="4" max="4" width="21.28515625" customWidth="1"/>
    <col min="5" max="6" width="21.42578125" customWidth="1"/>
    <col min="7" max="8" width="18.7109375" customWidth="1"/>
  </cols>
  <sheetData>
    <row r="1" spans="1:8" ht="42" customHeight="1" thickBot="1" x14ac:dyDescent="0.3">
      <c r="A1" s="132"/>
      <c r="B1" s="180" t="str">
        <f>'posebni dio.2. razina'!$A$1</f>
        <v>IZMJENE FINANCIJSKOG PLANA SREDNJE ŠKOLE IVAN ŠVEAR IVANIĆ GRAD
ZA 2025.  - REBALANS</v>
      </c>
      <c r="C1" s="181"/>
      <c r="D1" s="181"/>
      <c r="E1" s="181"/>
      <c r="F1" s="181"/>
      <c r="G1" s="181"/>
      <c r="H1" s="182"/>
    </row>
    <row r="2" spans="1:8" ht="18" customHeight="1" x14ac:dyDescent="0.25">
      <c r="A2" s="1"/>
      <c r="B2" s="1"/>
      <c r="C2" s="1"/>
      <c r="D2" s="1"/>
      <c r="E2" s="1"/>
      <c r="F2" s="1"/>
      <c r="G2" s="9"/>
      <c r="H2" s="9"/>
    </row>
    <row r="3" spans="1:8" ht="15.75" x14ac:dyDescent="0.25">
      <c r="A3" s="169" t="s">
        <v>20</v>
      </c>
      <c r="B3" s="169"/>
      <c r="C3" s="169"/>
      <c r="D3" s="169"/>
      <c r="E3" s="169"/>
      <c r="F3" s="201"/>
    </row>
    <row r="4" spans="1:8" ht="18" x14ac:dyDescent="0.25">
      <c r="A4" s="1"/>
      <c r="B4" s="1"/>
      <c r="C4" s="1"/>
      <c r="D4" s="1"/>
      <c r="E4" s="1"/>
      <c r="F4" s="2"/>
      <c r="G4" s="9"/>
      <c r="H4" s="9"/>
    </row>
    <row r="5" spans="1:8" ht="18" customHeight="1" x14ac:dyDescent="0.25">
      <c r="A5" s="169" t="s">
        <v>6</v>
      </c>
      <c r="B5" s="170"/>
      <c r="C5" s="170"/>
      <c r="D5" s="170"/>
      <c r="E5" s="170"/>
      <c r="F5" s="170"/>
    </row>
    <row r="6" spans="1:8" ht="18" x14ac:dyDescent="0.25">
      <c r="A6" s="1"/>
      <c r="B6" s="1"/>
      <c r="C6" s="1"/>
      <c r="D6" s="1"/>
      <c r="E6" s="1"/>
      <c r="F6" s="2"/>
      <c r="G6" s="9"/>
      <c r="H6" s="9"/>
    </row>
    <row r="7" spans="1:8" ht="15.75" x14ac:dyDescent="0.25">
      <c r="A7" s="169" t="s">
        <v>174</v>
      </c>
      <c r="B7" s="200"/>
      <c r="C7" s="200"/>
      <c r="D7" s="200"/>
      <c r="E7" s="200"/>
      <c r="F7" s="200"/>
    </row>
    <row r="8" spans="1:8" ht="15.75" x14ac:dyDescent="0.25">
      <c r="A8" s="45"/>
      <c r="B8" s="46"/>
      <c r="C8" s="46"/>
      <c r="D8" s="46"/>
      <c r="E8" s="46"/>
      <c r="F8" s="46"/>
      <c r="G8" s="90"/>
      <c r="H8" s="90"/>
    </row>
    <row r="9" spans="1:8" ht="32.25" customHeight="1" x14ac:dyDescent="0.25">
      <c r="A9" s="67" t="s">
        <v>7</v>
      </c>
      <c r="B9" s="68" t="s">
        <v>8</v>
      </c>
      <c r="C9" s="68" t="s">
        <v>5</v>
      </c>
      <c r="D9" s="34" t="s">
        <v>155</v>
      </c>
      <c r="E9" s="18" t="s">
        <v>132</v>
      </c>
      <c r="F9" s="18" t="s">
        <v>161</v>
      </c>
      <c r="G9" s="18" t="s">
        <v>199</v>
      </c>
      <c r="H9" s="18" t="s">
        <v>200</v>
      </c>
    </row>
    <row r="10" spans="1:8" ht="13.5" customHeight="1" x14ac:dyDescent="0.25">
      <c r="A10" s="69"/>
      <c r="B10" s="69"/>
      <c r="C10" s="115">
        <v>1</v>
      </c>
      <c r="D10" s="115">
        <v>2</v>
      </c>
      <c r="E10" s="115">
        <v>3</v>
      </c>
      <c r="F10" s="115">
        <v>4</v>
      </c>
      <c r="G10" s="115">
        <v>5</v>
      </c>
      <c r="H10" s="115">
        <v>6</v>
      </c>
    </row>
    <row r="11" spans="1:8" ht="24.75" customHeight="1" x14ac:dyDescent="0.25">
      <c r="A11" s="70"/>
      <c r="B11" s="71"/>
      <c r="C11" s="72" t="s">
        <v>88</v>
      </c>
      <c r="D11" s="72">
        <f>D12</f>
        <v>2625949.9400000004</v>
      </c>
      <c r="E11" s="72">
        <f>E12+E20</f>
        <v>3367803.55</v>
      </c>
      <c r="F11" s="72">
        <f>F12+F20</f>
        <v>3228682</v>
      </c>
      <c r="G11" s="72">
        <f>G12+G20</f>
        <v>564219</v>
      </c>
      <c r="H11" s="72">
        <f>H12+H20</f>
        <v>3792901</v>
      </c>
    </row>
    <row r="12" spans="1:8" ht="25.5" customHeight="1" x14ac:dyDescent="0.25">
      <c r="A12" s="69">
        <v>6</v>
      </c>
      <c r="B12" s="69"/>
      <c r="C12" s="69" t="s">
        <v>9</v>
      </c>
      <c r="D12" s="73">
        <f>D13+D14+D15+D16+D17</f>
        <v>2625949.9400000004</v>
      </c>
      <c r="E12" s="73">
        <v>3266276.4899999998</v>
      </c>
      <c r="F12" s="73">
        <f>F13+F14+F15+F16+F17</f>
        <v>3138682</v>
      </c>
      <c r="G12" s="73">
        <f>G13+G14+G15+G16+G17</f>
        <v>563012</v>
      </c>
      <c r="H12" s="73">
        <f t="shared" ref="H12:H16" si="0">F12+G12</f>
        <v>3701694</v>
      </c>
    </row>
    <row r="13" spans="1:8" ht="28.5" x14ac:dyDescent="0.25">
      <c r="A13" s="78"/>
      <c r="B13" s="79">
        <v>63</v>
      </c>
      <c r="C13" s="79" t="s">
        <v>26</v>
      </c>
      <c r="D13" s="74">
        <v>2354433.87</v>
      </c>
      <c r="E13" s="74">
        <v>2976673.63</v>
      </c>
      <c r="F13" s="74">
        <v>2858000</v>
      </c>
      <c r="G13" s="74">
        <v>490763</v>
      </c>
      <c r="H13" s="74">
        <f t="shared" si="0"/>
        <v>3348763</v>
      </c>
    </row>
    <row r="14" spans="1:8" x14ac:dyDescent="0.25">
      <c r="A14" s="65"/>
      <c r="B14" s="65">
        <v>64</v>
      </c>
      <c r="C14" s="65" t="s">
        <v>98</v>
      </c>
      <c r="D14" s="74">
        <v>38.49</v>
      </c>
      <c r="E14" s="74">
        <v>50</v>
      </c>
      <c r="F14" s="74">
        <v>100</v>
      </c>
      <c r="G14" s="74">
        <v>0</v>
      </c>
      <c r="H14" s="74">
        <f t="shared" si="0"/>
        <v>100</v>
      </c>
    </row>
    <row r="15" spans="1:8" ht="28.5" x14ac:dyDescent="0.25">
      <c r="A15" s="65"/>
      <c r="B15" s="65">
        <v>65</v>
      </c>
      <c r="C15" s="66" t="s">
        <v>99</v>
      </c>
      <c r="D15" s="74">
        <v>18043.080000000002</v>
      </c>
      <c r="E15" s="74">
        <v>19000</v>
      </c>
      <c r="F15" s="74">
        <v>20000</v>
      </c>
      <c r="G15" s="74">
        <v>-6300</v>
      </c>
      <c r="H15" s="74">
        <f t="shared" si="0"/>
        <v>13700</v>
      </c>
    </row>
    <row r="16" spans="1:8" s="44" customFormat="1" ht="28.5" x14ac:dyDescent="0.25">
      <c r="A16" s="65"/>
      <c r="B16" s="65">
        <v>66</v>
      </c>
      <c r="C16" s="66" t="s">
        <v>100</v>
      </c>
      <c r="D16" s="74">
        <v>23240.33</v>
      </c>
      <c r="E16" s="74">
        <v>25800</v>
      </c>
      <c r="F16" s="74">
        <v>27000</v>
      </c>
      <c r="G16" s="74">
        <v>750</v>
      </c>
      <c r="H16" s="74">
        <f t="shared" si="0"/>
        <v>27750</v>
      </c>
    </row>
    <row r="17" spans="1:8" s="44" customFormat="1" ht="28.5" x14ac:dyDescent="0.25">
      <c r="A17" s="65"/>
      <c r="B17" s="65">
        <v>67</v>
      </c>
      <c r="C17" s="79" t="s">
        <v>27</v>
      </c>
      <c r="D17" s="74">
        <v>230194.17</v>
      </c>
      <c r="E17" s="74">
        <v>244752.86</v>
      </c>
      <c r="F17" s="74">
        <v>233582</v>
      </c>
      <c r="G17" s="74">
        <v>77799</v>
      </c>
      <c r="H17" s="74">
        <f>F17+G17</f>
        <v>311381</v>
      </c>
    </row>
    <row r="18" spans="1:8" ht="25.5" customHeight="1" x14ac:dyDescent="0.25">
      <c r="A18" s="69">
        <v>9</v>
      </c>
      <c r="B18" s="69"/>
      <c r="C18" s="69" t="s">
        <v>176</v>
      </c>
      <c r="D18" s="73"/>
      <c r="E18" s="73">
        <f>E19</f>
        <v>101527.06</v>
      </c>
      <c r="F18" s="73">
        <f>F19</f>
        <v>90000</v>
      </c>
      <c r="G18" s="73">
        <f>G19</f>
        <v>1207</v>
      </c>
      <c r="H18" s="73">
        <f t="shared" ref="H18:H19" si="1">F18+G18</f>
        <v>91207</v>
      </c>
    </row>
    <row r="19" spans="1:8" s="44" customFormat="1" ht="25.5" customHeight="1" x14ac:dyDescent="0.25">
      <c r="A19" s="78"/>
      <c r="B19" s="78">
        <v>92</v>
      </c>
      <c r="C19" s="78" t="s">
        <v>177</v>
      </c>
      <c r="D19" s="74">
        <v>0</v>
      </c>
      <c r="E19" s="74">
        <v>101527.06</v>
      </c>
      <c r="F19" s="74">
        <v>90000</v>
      </c>
      <c r="G19" s="74">
        <f>G20</f>
        <v>1207</v>
      </c>
      <c r="H19" s="74">
        <f t="shared" si="1"/>
        <v>91207</v>
      </c>
    </row>
    <row r="20" spans="1:8" x14ac:dyDescent="0.25">
      <c r="A20" s="65"/>
      <c r="B20" s="65">
        <v>92</v>
      </c>
      <c r="C20" s="65" t="s">
        <v>177</v>
      </c>
      <c r="D20" s="76">
        <v>0</v>
      </c>
      <c r="E20" s="74">
        <v>101527.06</v>
      </c>
      <c r="F20" s="74">
        <v>90000</v>
      </c>
      <c r="G20" s="74">
        <v>1207</v>
      </c>
      <c r="H20" s="74">
        <f>F20+G20</f>
        <v>91207</v>
      </c>
    </row>
    <row r="21" spans="1:8" x14ac:dyDescent="0.25">
      <c r="A21" s="111"/>
      <c r="B21" s="111"/>
      <c r="C21" s="111"/>
      <c r="D21" s="111"/>
      <c r="E21" s="111"/>
      <c r="F21" s="111"/>
      <c r="G21" s="111"/>
      <c r="H21" s="111"/>
    </row>
    <row r="22" spans="1:8" ht="15.75" customHeight="1" x14ac:dyDescent="0.25">
      <c r="A22" s="198" t="s">
        <v>175</v>
      </c>
      <c r="B22" s="199"/>
      <c r="C22" s="199"/>
      <c r="D22" s="199"/>
      <c r="E22" s="199"/>
      <c r="F22" s="199"/>
      <c r="G22" s="105"/>
      <c r="H22" s="105"/>
    </row>
    <row r="23" spans="1:8" x14ac:dyDescent="0.25">
      <c r="A23" s="94"/>
      <c r="B23" s="94"/>
      <c r="C23" s="94"/>
      <c r="D23" s="94"/>
      <c r="E23" s="94"/>
      <c r="F23" s="94"/>
      <c r="G23" s="94"/>
      <c r="H23" s="94"/>
    </row>
    <row r="24" spans="1:8" ht="32.25" customHeight="1" x14ac:dyDescent="0.25">
      <c r="A24" s="67" t="s">
        <v>7</v>
      </c>
      <c r="B24" s="68" t="s">
        <v>8</v>
      </c>
      <c r="C24" s="68" t="s">
        <v>11</v>
      </c>
      <c r="D24" s="34" t="s">
        <v>155</v>
      </c>
      <c r="E24" s="18" t="s">
        <v>132</v>
      </c>
      <c r="F24" s="18" t="s">
        <v>161</v>
      </c>
      <c r="G24" s="18" t="s">
        <v>199</v>
      </c>
      <c r="H24" s="18" t="s">
        <v>200</v>
      </c>
    </row>
    <row r="25" spans="1:8" ht="12.75" customHeight="1" x14ac:dyDescent="0.25">
      <c r="A25" s="69"/>
      <c r="B25" s="69"/>
      <c r="C25" s="114">
        <v>1</v>
      </c>
      <c r="D25" s="114">
        <v>2</v>
      </c>
      <c r="E25" s="114">
        <v>3</v>
      </c>
      <c r="F25" s="114">
        <v>4</v>
      </c>
      <c r="G25" s="115">
        <v>5</v>
      </c>
      <c r="H25" s="115">
        <v>6</v>
      </c>
    </row>
    <row r="26" spans="1:8" ht="24.75" customHeight="1" x14ac:dyDescent="0.25">
      <c r="A26" s="70"/>
      <c r="B26" s="71"/>
      <c r="C26" s="71" t="s">
        <v>88</v>
      </c>
      <c r="D26" s="72">
        <f>D27+D33</f>
        <v>2544976.3699999996</v>
      </c>
      <c r="E26" s="72">
        <v>3367803.5500000003</v>
      </c>
      <c r="F26" s="72">
        <f>F27+F33</f>
        <v>3228682</v>
      </c>
      <c r="G26" s="72">
        <f>G27+G33</f>
        <v>564219</v>
      </c>
      <c r="H26" s="72">
        <f>H27+H33</f>
        <v>3792901</v>
      </c>
    </row>
    <row r="27" spans="1:8" ht="25.5" customHeight="1" x14ac:dyDescent="0.25">
      <c r="A27" s="69">
        <v>3</v>
      </c>
      <c r="B27" s="69"/>
      <c r="C27" s="69" t="s">
        <v>12</v>
      </c>
      <c r="D27" s="73">
        <f>D28+D29+D30+D31+D32</f>
        <v>2518744.7599999998</v>
      </c>
      <c r="E27" s="73">
        <v>3349179.95</v>
      </c>
      <c r="F27" s="73">
        <f>F28+F29+F30+F31+F32</f>
        <v>3212682</v>
      </c>
      <c r="G27" s="73">
        <f t="shared" ref="G27:H27" si="2">G28+G29+G30+G31+G32</f>
        <v>530384</v>
      </c>
      <c r="H27" s="73">
        <f t="shared" si="2"/>
        <v>3743066</v>
      </c>
    </row>
    <row r="28" spans="1:8" s="44" customFormat="1" x14ac:dyDescent="0.25">
      <c r="A28" s="78"/>
      <c r="B28" s="79">
        <v>31</v>
      </c>
      <c r="C28" s="79" t="s">
        <v>13</v>
      </c>
      <c r="D28" s="131">
        <v>2219464.36</v>
      </c>
      <c r="E28" s="131">
        <v>2865436.21</v>
      </c>
      <c r="F28" s="131">
        <v>2857500</v>
      </c>
      <c r="G28" s="131">
        <v>401700</v>
      </c>
      <c r="H28" s="74">
        <f t="shared" ref="H28:H31" si="3">F28+G28</f>
        <v>3259200</v>
      </c>
    </row>
    <row r="29" spans="1:8" s="44" customFormat="1" x14ac:dyDescent="0.25">
      <c r="A29" s="65"/>
      <c r="B29" s="65">
        <v>32</v>
      </c>
      <c r="C29" s="65" t="s">
        <v>22</v>
      </c>
      <c r="D29" s="74">
        <v>295824.17</v>
      </c>
      <c r="E29" s="74">
        <v>453415.61</v>
      </c>
      <c r="F29" s="74">
        <v>347644</v>
      </c>
      <c r="G29" s="74">
        <v>125491</v>
      </c>
      <c r="H29" s="74">
        <f t="shared" si="3"/>
        <v>473135</v>
      </c>
    </row>
    <row r="30" spans="1:8" s="44" customFormat="1" x14ac:dyDescent="0.25">
      <c r="A30" s="65"/>
      <c r="B30" s="65">
        <v>34</v>
      </c>
      <c r="C30" s="65" t="s">
        <v>101</v>
      </c>
      <c r="D30" s="74">
        <v>1213.7</v>
      </c>
      <c r="E30" s="74">
        <v>1700</v>
      </c>
      <c r="F30" s="74">
        <v>2238</v>
      </c>
      <c r="G30" s="74">
        <v>353</v>
      </c>
      <c r="H30" s="74">
        <f t="shared" si="3"/>
        <v>2591</v>
      </c>
    </row>
    <row r="31" spans="1:8" s="44" customFormat="1" ht="28.5" x14ac:dyDescent="0.25">
      <c r="A31" s="65"/>
      <c r="B31" s="65">
        <v>37</v>
      </c>
      <c r="C31" s="66" t="s">
        <v>102</v>
      </c>
      <c r="D31" s="74">
        <v>528.73</v>
      </c>
      <c r="E31" s="74">
        <v>8294.34</v>
      </c>
      <c r="F31" s="74">
        <v>3500</v>
      </c>
      <c r="G31" s="74">
        <v>2700</v>
      </c>
      <c r="H31" s="74">
        <f t="shared" si="3"/>
        <v>6200</v>
      </c>
    </row>
    <row r="32" spans="1:8" s="44" customFormat="1" ht="15" customHeight="1" x14ac:dyDescent="0.25">
      <c r="A32" s="65"/>
      <c r="B32" s="65">
        <v>38</v>
      </c>
      <c r="C32" s="66" t="s">
        <v>229</v>
      </c>
      <c r="D32" s="74">
        <v>1713.8</v>
      </c>
      <c r="E32" s="74">
        <v>1773.63</v>
      </c>
      <c r="F32" s="74">
        <v>1800</v>
      </c>
      <c r="G32" s="74">
        <v>140</v>
      </c>
      <c r="H32" s="74">
        <f>F32+G32</f>
        <v>1940</v>
      </c>
    </row>
    <row r="33" spans="1:8" ht="24.75" customHeight="1" x14ac:dyDescent="0.25">
      <c r="A33" s="81">
        <v>4</v>
      </c>
      <c r="B33" s="82"/>
      <c r="C33" s="83" t="s">
        <v>14</v>
      </c>
      <c r="D33" s="73">
        <f>D34</f>
        <v>26231.61</v>
      </c>
      <c r="E33" s="73">
        <v>18623.599999999999</v>
      </c>
      <c r="F33" s="73">
        <f>F34</f>
        <v>16000</v>
      </c>
      <c r="G33" s="73">
        <f>G34</f>
        <v>33835</v>
      </c>
      <c r="H33" s="73">
        <f>H34</f>
        <v>49835</v>
      </c>
    </row>
    <row r="34" spans="1:8" s="44" customFormat="1" x14ac:dyDescent="0.25">
      <c r="A34" s="79"/>
      <c r="B34" s="79">
        <v>42</v>
      </c>
      <c r="C34" s="89" t="s">
        <v>15</v>
      </c>
      <c r="D34" s="74">
        <v>26231.61</v>
      </c>
      <c r="E34" s="74">
        <v>18623.599999999999</v>
      </c>
      <c r="F34" s="74">
        <v>16000</v>
      </c>
      <c r="G34" s="74">
        <v>33835</v>
      </c>
      <c r="H34" s="74">
        <f>F34+G34</f>
        <v>49835</v>
      </c>
    </row>
    <row r="35" spans="1:8" x14ac:dyDescent="0.25">
      <c r="A35" s="105"/>
      <c r="B35" s="105"/>
      <c r="C35" s="105"/>
      <c r="D35" s="111"/>
      <c r="E35" s="105"/>
      <c r="F35" s="105"/>
      <c r="G35" s="105"/>
      <c r="H35" s="105"/>
    </row>
    <row r="36" spans="1:8" x14ac:dyDescent="0.25">
      <c r="A36" s="196" t="s">
        <v>108</v>
      </c>
      <c r="B36" s="197"/>
      <c r="C36" s="197"/>
      <c r="D36" s="197"/>
      <c r="E36" s="197"/>
      <c r="F36" s="197"/>
      <c r="G36" s="105"/>
      <c r="H36" s="105"/>
    </row>
    <row r="37" spans="1:8" x14ac:dyDescent="0.25">
      <c r="A37" s="94"/>
      <c r="B37" s="112"/>
      <c r="C37" s="112"/>
      <c r="D37" s="112"/>
      <c r="E37" s="112"/>
      <c r="F37" s="112"/>
      <c r="G37" s="112"/>
      <c r="H37" s="112"/>
    </row>
    <row r="38" spans="1:8" ht="32.25" customHeight="1" x14ac:dyDescent="0.25">
      <c r="A38" s="94"/>
      <c r="B38" s="112"/>
      <c r="C38" s="112"/>
      <c r="D38" s="152" t="s">
        <v>155</v>
      </c>
      <c r="E38" s="18" t="s">
        <v>132</v>
      </c>
      <c r="F38" s="18" t="s">
        <v>161</v>
      </c>
      <c r="G38" s="18" t="s">
        <v>199</v>
      </c>
      <c r="H38" s="18" t="s">
        <v>200</v>
      </c>
    </row>
    <row r="39" spans="1:8" x14ac:dyDescent="0.25">
      <c r="A39" s="105"/>
      <c r="B39" s="105"/>
      <c r="C39" s="84" t="s">
        <v>216</v>
      </c>
      <c r="D39" s="80">
        <f>D11</f>
        <v>2625949.9400000004</v>
      </c>
      <c r="E39" s="80">
        <f>E12</f>
        <v>3266276.4899999998</v>
      </c>
      <c r="F39" s="80">
        <f>F12</f>
        <v>3138682</v>
      </c>
      <c r="G39" s="80">
        <f>G12</f>
        <v>563012</v>
      </c>
      <c r="H39" s="80">
        <f>H12</f>
        <v>3701694</v>
      </c>
    </row>
    <row r="40" spans="1:8" x14ac:dyDescent="0.25">
      <c r="A40" s="105"/>
      <c r="B40" s="105"/>
      <c r="C40" s="166" t="s">
        <v>217</v>
      </c>
      <c r="D40" s="167">
        <v>0</v>
      </c>
      <c r="E40" s="167">
        <f>E18</f>
        <v>101527.06</v>
      </c>
      <c r="F40" s="167">
        <f>F18</f>
        <v>90000</v>
      </c>
      <c r="G40" s="167">
        <f>G18</f>
        <v>1207</v>
      </c>
      <c r="H40" s="167">
        <f>H18</f>
        <v>91207</v>
      </c>
    </row>
    <row r="41" spans="1:8" x14ac:dyDescent="0.25">
      <c r="A41" s="105"/>
      <c r="B41" s="105"/>
      <c r="C41" s="84" t="s">
        <v>218</v>
      </c>
      <c r="D41" s="80">
        <f>D39+D40</f>
        <v>2625949.9400000004</v>
      </c>
      <c r="E41" s="80">
        <f>E39+E40</f>
        <v>3367803.55</v>
      </c>
      <c r="F41" s="80">
        <f t="shared" ref="F41:H41" si="4">F39+F40</f>
        <v>3228682</v>
      </c>
      <c r="G41" s="80">
        <f t="shared" si="4"/>
        <v>564219</v>
      </c>
      <c r="H41" s="80">
        <f t="shared" si="4"/>
        <v>3792901</v>
      </c>
    </row>
    <row r="42" spans="1:8" x14ac:dyDescent="0.25">
      <c r="A42" s="105"/>
      <c r="B42" s="105"/>
      <c r="C42" s="85" t="s">
        <v>105</v>
      </c>
      <c r="D42" s="86">
        <f>D26</f>
        <v>2544976.3699999996</v>
      </c>
      <c r="E42" s="86">
        <f>E26</f>
        <v>3367803.5500000003</v>
      </c>
      <c r="F42" s="86">
        <f>F26</f>
        <v>3228682</v>
      </c>
      <c r="G42" s="86">
        <f>G26</f>
        <v>564219</v>
      </c>
      <c r="H42" s="86">
        <f>H26</f>
        <v>3792901</v>
      </c>
    </row>
    <row r="43" spans="1:8" x14ac:dyDescent="0.25">
      <c r="A43" s="105"/>
      <c r="B43" s="105"/>
      <c r="C43" s="87" t="s">
        <v>106</v>
      </c>
      <c r="D43" s="88">
        <f>D39-D42</f>
        <v>80973.570000000764</v>
      </c>
      <c r="E43" s="88">
        <f>E41-E42</f>
        <v>0</v>
      </c>
      <c r="F43" s="88">
        <f>F41-F42</f>
        <v>0</v>
      </c>
      <c r="G43" s="88">
        <f t="shared" ref="G43:H43" si="5">G41-G42</f>
        <v>0</v>
      </c>
      <c r="H43" s="88">
        <f t="shared" si="5"/>
        <v>0</v>
      </c>
    </row>
    <row r="45" spans="1:8" x14ac:dyDescent="0.25">
      <c r="C45" s="120" t="s">
        <v>219</v>
      </c>
    </row>
  </sheetData>
  <mergeCells count="6">
    <mergeCell ref="B1:H1"/>
    <mergeCell ref="A36:F36"/>
    <mergeCell ref="A22:F22"/>
    <mergeCell ref="A7:F7"/>
    <mergeCell ref="A3:F3"/>
    <mergeCell ref="A5:F5"/>
  </mergeCells>
  <pageMargins left="0.7" right="0.7" top="0.75" bottom="0.75" header="0.3" footer="0.3"/>
  <pageSetup paperSize="9" scale="57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F617D-4EE8-43B9-B195-349F17DA3740}">
  <sheetPr>
    <pageSetUpPr fitToPage="1"/>
  </sheetPr>
  <dimension ref="A1:O20"/>
  <sheetViews>
    <sheetView zoomScale="83" zoomScaleNormal="83" workbookViewId="0">
      <selection activeCell="E39" sqref="E39:E40"/>
    </sheetView>
  </sheetViews>
  <sheetFormatPr defaultRowHeight="15" x14ac:dyDescent="0.25"/>
  <cols>
    <col min="1" max="1" width="8.5703125" customWidth="1"/>
    <col min="2" max="2" width="9" customWidth="1"/>
    <col min="3" max="3" width="54.85546875" customWidth="1"/>
    <col min="4" max="4" width="21.28515625" customWidth="1"/>
    <col min="5" max="6" width="21.42578125" customWidth="1"/>
    <col min="7" max="8" width="18.7109375" customWidth="1"/>
  </cols>
  <sheetData>
    <row r="1" spans="1:15" ht="42" customHeight="1" x14ac:dyDescent="0.25">
      <c r="A1" s="132"/>
      <c r="B1" s="132"/>
      <c r="C1" s="204" t="s">
        <v>222</v>
      </c>
      <c r="D1" s="205"/>
      <c r="E1" s="205"/>
      <c r="F1" s="205"/>
      <c r="G1" s="205"/>
      <c r="H1" s="205"/>
    </row>
    <row r="2" spans="1:15" ht="18" customHeight="1" x14ac:dyDescent="0.25">
      <c r="A2" s="9"/>
      <c r="B2" s="9"/>
      <c r="C2" s="9"/>
      <c r="D2" s="9"/>
      <c r="E2" s="9"/>
      <c r="F2" s="9"/>
      <c r="G2" s="9"/>
      <c r="H2" s="9"/>
    </row>
    <row r="3" spans="1:15" ht="15.75" x14ac:dyDescent="0.25">
      <c r="A3" s="169" t="s">
        <v>20</v>
      </c>
      <c r="B3" s="169"/>
      <c r="C3" s="169"/>
      <c r="D3" s="169"/>
      <c r="E3" s="169"/>
      <c r="F3" s="201"/>
      <c r="G3" s="203"/>
    </row>
    <row r="4" spans="1:15" ht="18" x14ac:dyDescent="0.25">
      <c r="A4" s="9"/>
      <c r="B4" s="9"/>
      <c r="C4" s="9"/>
      <c r="D4" s="9"/>
      <c r="E4" s="9"/>
      <c r="F4" s="2"/>
      <c r="G4" s="9"/>
      <c r="H4" s="9"/>
    </row>
    <row r="5" spans="1:15" ht="18" customHeight="1" x14ac:dyDescent="0.25">
      <c r="A5" s="169" t="s">
        <v>172</v>
      </c>
      <c r="B5" s="170"/>
      <c r="C5" s="170"/>
      <c r="D5" s="170"/>
      <c r="E5" s="170"/>
      <c r="F5" s="170"/>
    </row>
    <row r="6" spans="1:15" ht="18" x14ac:dyDescent="0.25">
      <c r="A6" s="9"/>
      <c r="B6" s="9"/>
      <c r="C6" s="9"/>
      <c r="D6" s="9"/>
      <c r="E6" s="9"/>
      <c r="F6" s="2"/>
      <c r="G6" s="9"/>
      <c r="H6" s="9"/>
    </row>
    <row r="7" spans="1:15" ht="15.75" x14ac:dyDescent="0.25">
      <c r="A7" s="169" t="s">
        <v>173</v>
      </c>
      <c r="B7" s="200"/>
      <c r="C7" s="200"/>
      <c r="D7" s="200"/>
      <c r="E7" s="200"/>
      <c r="F7" s="200"/>
      <c r="G7" s="202"/>
    </row>
    <row r="8" spans="1:15" ht="15.75" x14ac:dyDescent="0.25">
      <c r="A8" s="121"/>
      <c r="B8" s="122"/>
      <c r="C8" s="122"/>
      <c r="D8" s="122"/>
      <c r="E8" s="122"/>
      <c r="F8" s="122"/>
      <c r="G8" s="124"/>
    </row>
    <row r="9" spans="1:15" ht="15.75" x14ac:dyDescent="0.25">
      <c r="A9" s="121"/>
      <c r="B9" s="122"/>
      <c r="C9" s="122"/>
      <c r="D9" s="122"/>
      <c r="E9" s="122"/>
      <c r="F9" s="122"/>
      <c r="G9" s="122"/>
      <c r="H9" s="122"/>
    </row>
    <row r="10" spans="1:15" ht="32.25" customHeight="1" x14ac:dyDescent="0.25">
      <c r="A10" s="67" t="s">
        <v>7</v>
      </c>
      <c r="B10" s="68" t="s">
        <v>8</v>
      </c>
      <c r="C10" s="68" t="s">
        <v>5</v>
      </c>
      <c r="D10" s="34" t="s">
        <v>155</v>
      </c>
      <c r="E10" s="18" t="s">
        <v>132</v>
      </c>
      <c r="F10" s="18" t="s">
        <v>161</v>
      </c>
      <c r="G10" s="18" t="s">
        <v>199</v>
      </c>
      <c r="H10" s="18" t="s">
        <v>200</v>
      </c>
    </row>
    <row r="11" spans="1:15" ht="13.5" customHeight="1" x14ac:dyDescent="0.25">
      <c r="A11" s="69"/>
      <c r="B11" s="69"/>
      <c r="C11" s="115">
        <v>1</v>
      </c>
      <c r="D11" s="115">
        <v>2</v>
      </c>
      <c r="E11" s="115">
        <v>3</v>
      </c>
      <c r="F11" s="115">
        <v>4</v>
      </c>
      <c r="G11" s="115">
        <v>5</v>
      </c>
      <c r="H11" s="115">
        <v>6</v>
      </c>
    </row>
    <row r="12" spans="1:15" ht="24.75" customHeight="1" x14ac:dyDescent="0.25">
      <c r="A12" s="70"/>
      <c r="B12" s="71"/>
      <c r="C12" s="72" t="s">
        <v>88</v>
      </c>
      <c r="D12" s="125">
        <f>D13</f>
        <v>0</v>
      </c>
      <c r="E12" s="125">
        <v>0</v>
      </c>
      <c r="F12" s="125">
        <f>F13</f>
        <v>0</v>
      </c>
      <c r="G12" s="125">
        <v>0</v>
      </c>
      <c r="H12" s="125">
        <v>0</v>
      </c>
    </row>
    <row r="13" spans="1:15" ht="25.5" customHeight="1" x14ac:dyDescent="0.25">
      <c r="A13" s="69">
        <v>8</v>
      </c>
      <c r="B13" s="69"/>
      <c r="C13" s="69" t="s">
        <v>168</v>
      </c>
      <c r="D13" s="93">
        <v>0</v>
      </c>
      <c r="E13" s="93">
        <v>0</v>
      </c>
      <c r="F13" s="93">
        <v>0</v>
      </c>
      <c r="G13" s="93">
        <v>0</v>
      </c>
      <c r="H13" s="93">
        <v>0</v>
      </c>
      <c r="O13" s="123"/>
    </row>
    <row r="14" spans="1:15" s="44" customFormat="1" x14ac:dyDescent="0.25">
      <c r="A14" s="78"/>
      <c r="B14" s="79">
        <v>84</v>
      </c>
      <c r="C14" s="79" t="s">
        <v>169</v>
      </c>
      <c r="D14" s="76">
        <v>0</v>
      </c>
      <c r="E14" s="76">
        <v>0</v>
      </c>
      <c r="F14" s="76">
        <v>0</v>
      </c>
      <c r="G14" s="76">
        <v>0</v>
      </c>
      <c r="H14" s="76">
        <v>0</v>
      </c>
    </row>
    <row r="15" spans="1:15" x14ac:dyDescent="0.25">
      <c r="A15" s="65"/>
      <c r="B15" s="65"/>
      <c r="C15" s="63"/>
      <c r="D15" s="76"/>
      <c r="E15" s="77"/>
      <c r="F15" s="77"/>
      <c r="G15" s="77"/>
      <c r="H15" s="77"/>
    </row>
    <row r="16" spans="1:15" x14ac:dyDescent="0.25">
      <c r="A16" s="111"/>
      <c r="B16" s="111"/>
      <c r="C16" s="111"/>
      <c r="D16" s="111"/>
      <c r="E16" s="111"/>
      <c r="F16" s="111"/>
      <c r="G16" s="111"/>
      <c r="H16" s="111"/>
    </row>
    <row r="17" spans="1:8" ht="24.75" customHeight="1" x14ac:dyDescent="0.25">
      <c r="A17" s="70"/>
      <c r="B17" s="71"/>
      <c r="C17" s="71" t="s">
        <v>88</v>
      </c>
      <c r="D17" s="125">
        <v>0</v>
      </c>
      <c r="E17" s="125">
        <v>0</v>
      </c>
      <c r="F17" s="125">
        <v>0</v>
      </c>
      <c r="G17" s="92">
        <v>0</v>
      </c>
      <c r="H17" s="92">
        <v>0</v>
      </c>
    </row>
    <row r="18" spans="1:8" ht="25.5" customHeight="1" x14ac:dyDescent="0.25">
      <c r="A18" s="69">
        <v>5</v>
      </c>
      <c r="B18" s="69"/>
      <c r="C18" s="69" t="s">
        <v>170</v>
      </c>
      <c r="D18" s="93">
        <v>0</v>
      </c>
      <c r="E18" s="93">
        <v>0</v>
      </c>
      <c r="F18" s="93">
        <v>0</v>
      </c>
      <c r="G18" s="93">
        <v>0</v>
      </c>
      <c r="H18" s="93">
        <v>0</v>
      </c>
    </row>
    <row r="19" spans="1:8" s="44" customFormat="1" x14ac:dyDescent="0.25">
      <c r="A19" s="78"/>
      <c r="B19" s="79">
        <v>54</v>
      </c>
      <c r="C19" s="79" t="s">
        <v>171</v>
      </c>
      <c r="D19" s="133">
        <v>0</v>
      </c>
      <c r="E19" s="133">
        <v>0</v>
      </c>
      <c r="F19" s="133">
        <v>0</v>
      </c>
      <c r="G19" s="133">
        <v>0</v>
      </c>
      <c r="H19" s="133">
        <v>0</v>
      </c>
    </row>
    <row r="20" spans="1:8" x14ac:dyDescent="0.25">
      <c r="A20" s="65"/>
      <c r="B20" s="65"/>
      <c r="C20" s="63"/>
      <c r="D20" s="74"/>
      <c r="E20" s="75"/>
      <c r="F20" s="75"/>
      <c r="G20" s="77"/>
      <c r="H20" s="77"/>
    </row>
  </sheetData>
  <mergeCells count="4">
    <mergeCell ref="A5:F5"/>
    <mergeCell ref="A7:G7"/>
    <mergeCell ref="A3:G3"/>
    <mergeCell ref="C1:H1"/>
  </mergeCells>
  <pageMargins left="0.7" right="0.7" top="0.75" bottom="0.75" header="0.3" footer="0.3"/>
  <pageSetup paperSize="9" scale="5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CA31F-AFDD-4F63-8257-A2D1FD43FE61}">
  <sheetPr>
    <pageSetUpPr fitToPage="1"/>
  </sheetPr>
  <dimension ref="A1:K49"/>
  <sheetViews>
    <sheetView workbookViewId="0">
      <selection activeCell="F2" sqref="F2"/>
    </sheetView>
  </sheetViews>
  <sheetFormatPr defaultRowHeight="15" x14ac:dyDescent="0.25"/>
  <cols>
    <col min="1" max="1" width="37.7109375" customWidth="1"/>
    <col min="2" max="2" width="23.85546875" customWidth="1"/>
    <col min="3" max="4" width="23.7109375" customWidth="1"/>
    <col min="5" max="6" width="17.7109375" customWidth="1"/>
    <col min="11" max="11" width="24.42578125" customWidth="1"/>
  </cols>
  <sheetData>
    <row r="1" spans="1:6" ht="42" customHeight="1" thickBot="1" x14ac:dyDescent="0.3">
      <c r="A1" s="208" t="s">
        <v>222</v>
      </c>
      <c r="B1" s="209"/>
      <c r="C1" s="209"/>
      <c r="D1" s="209"/>
      <c r="E1" s="209"/>
      <c r="F1" s="210"/>
    </row>
    <row r="2" spans="1:6" ht="15.75" x14ac:dyDescent="0.25">
      <c r="A2" s="169" t="s">
        <v>20</v>
      </c>
      <c r="B2" s="169"/>
      <c r="C2" s="201"/>
      <c r="D2" s="201"/>
    </row>
    <row r="3" spans="1:6" ht="18" x14ac:dyDescent="0.25">
      <c r="A3" s="9"/>
      <c r="B3" s="9"/>
      <c r="C3" s="2"/>
      <c r="D3" s="2"/>
    </row>
    <row r="4" spans="1:6" ht="18" customHeight="1" x14ac:dyDescent="0.25">
      <c r="A4" s="169" t="s">
        <v>145</v>
      </c>
      <c r="B4" s="170"/>
      <c r="C4" s="170"/>
      <c r="D4" s="170"/>
    </row>
    <row r="5" spans="1:6" ht="18" x14ac:dyDescent="0.25">
      <c r="A5" s="9"/>
      <c r="B5" s="9"/>
      <c r="C5" s="2"/>
      <c r="D5" s="2"/>
    </row>
    <row r="6" spans="1:6" ht="29.25" customHeight="1" x14ac:dyDescent="0.25">
      <c r="A6" s="206" t="s">
        <v>223</v>
      </c>
      <c r="B6" s="206"/>
      <c r="C6" s="206"/>
      <c r="D6" s="206"/>
    </row>
    <row r="7" spans="1:6" ht="18" x14ac:dyDescent="0.25">
      <c r="A7" s="9"/>
      <c r="B7" s="9"/>
      <c r="C7" s="2"/>
      <c r="D7" s="2"/>
    </row>
    <row r="8" spans="1:6" ht="41.25" customHeight="1" x14ac:dyDescent="0.25">
      <c r="A8" s="18" t="s">
        <v>17</v>
      </c>
      <c r="B8" s="34" t="s">
        <v>155</v>
      </c>
      <c r="C8" s="18" t="s">
        <v>132</v>
      </c>
      <c r="D8" s="18" t="s">
        <v>161</v>
      </c>
      <c r="E8" s="18" t="s">
        <v>199</v>
      </c>
      <c r="F8" s="18" t="s">
        <v>200</v>
      </c>
    </row>
    <row r="9" spans="1:6" ht="12" customHeight="1" x14ac:dyDescent="0.25">
      <c r="A9" s="138"/>
      <c r="B9" s="139">
        <v>1</v>
      </c>
      <c r="C9" s="139">
        <v>2</v>
      </c>
      <c r="D9" s="139">
        <v>3</v>
      </c>
      <c r="E9" s="140">
        <v>4</v>
      </c>
      <c r="F9" s="140">
        <v>5</v>
      </c>
    </row>
    <row r="10" spans="1:6" ht="24" customHeight="1" x14ac:dyDescent="0.25">
      <c r="A10" s="19" t="s">
        <v>144</v>
      </c>
      <c r="B10" s="24">
        <f>B11+B13+B15+B17+B22</f>
        <v>2624755.4400000004</v>
      </c>
      <c r="C10" s="24">
        <f>C11+C13+C15+C17+C22</f>
        <v>3266276.4899999998</v>
      </c>
      <c r="D10" s="24">
        <f>D11+D13+D15+D17+D22</f>
        <v>3138682</v>
      </c>
      <c r="E10" s="24">
        <f>E11+E13+E15+E17+E22</f>
        <v>563012</v>
      </c>
      <c r="F10" s="24">
        <f>F11+F13+F15+F17+F22</f>
        <v>3701694</v>
      </c>
    </row>
    <row r="11" spans="1:6" s="44" customFormat="1" ht="24" customHeight="1" x14ac:dyDescent="0.25">
      <c r="A11" s="5" t="s">
        <v>184</v>
      </c>
      <c r="B11" s="22">
        <f>B12</f>
        <v>230194.17</v>
      </c>
      <c r="C11" s="22">
        <f>C12</f>
        <v>239458.52</v>
      </c>
      <c r="D11" s="22">
        <f t="shared" ref="D11" si="0">D12</f>
        <v>233582</v>
      </c>
      <c r="E11" s="22">
        <f t="shared" ref="E11" si="1">E12</f>
        <v>77799</v>
      </c>
      <c r="F11" s="22">
        <f>D11+E11</f>
        <v>311381</v>
      </c>
    </row>
    <row r="12" spans="1:6" ht="17.25" customHeight="1" x14ac:dyDescent="0.25">
      <c r="A12" s="35" t="s">
        <v>183</v>
      </c>
      <c r="B12" s="20">
        <v>230194.17</v>
      </c>
      <c r="C12" s="20">
        <v>239458.52</v>
      </c>
      <c r="D12" s="20">
        <f>' Račun prihoda i rashoda'!F17</f>
        <v>233582</v>
      </c>
      <c r="E12" s="20">
        <f>'posebni dio.2. razina'!H8</f>
        <v>77799</v>
      </c>
      <c r="F12" s="20">
        <f>D12+E12</f>
        <v>311381</v>
      </c>
    </row>
    <row r="13" spans="1:6" ht="24" customHeight="1" x14ac:dyDescent="0.25">
      <c r="A13" s="128" t="s">
        <v>185</v>
      </c>
      <c r="B13" s="22">
        <f>B14</f>
        <v>18185.12</v>
      </c>
      <c r="C13" s="22">
        <f t="shared" ref="C13:D13" si="2">C14</f>
        <v>22850</v>
      </c>
      <c r="D13" s="22">
        <f t="shared" si="2"/>
        <v>24100</v>
      </c>
      <c r="E13" s="22">
        <f t="shared" ref="E13" si="3">E14</f>
        <v>0</v>
      </c>
      <c r="F13" s="22">
        <f t="shared" ref="F13" si="4">F14</f>
        <v>24100</v>
      </c>
    </row>
    <row r="14" spans="1:6" ht="17.25" customHeight="1" x14ac:dyDescent="0.25">
      <c r="A14" s="47" t="s">
        <v>137</v>
      </c>
      <c r="B14" s="20">
        <v>18185.12</v>
      </c>
      <c r="C14" s="20">
        <v>22850</v>
      </c>
      <c r="D14" s="20">
        <v>24100</v>
      </c>
      <c r="E14" s="20">
        <v>0</v>
      </c>
      <c r="F14" s="20">
        <v>24100</v>
      </c>
    </row>
    <row r="15" spans="1:6" ht="24.75" customHeight="1" x14ac:dyDescent="0.25">
      <c r="A15" s="129" t="s">
        <v>186</v>
      </c>
      <c r="B15" s="22">
        <v>18043.080000000002</v>
      </c>
      <c r="C15" s="22">
        <v>19000</v>
      </c>
      <c r="D15" s="22">
        <f>D16</f>
        <v>21000</v>
      </c>
      <c r="E15" s="22">
        <f t="shared" ref="E15" si="5">E16</f>
        <v>-6300</v>
      </c>
      <c r="F15" s="22">
        <f>F16</f>
        <v>14700</v>
      </c>
    </row>
    <row r="16" spans="1:6" ht="17.25" customHeight="1" x14ac:dyDescent="0.25">
      <c r="A16" s="47" t="s">
        <v>136</v>
      </c>
      <c r="B16" s="20">
        <v>18043.080000000002</v>
      </c>
      <c r="C16" s="20">
        <v>19000</v>
      </c>
      <c r="D16" s="20">
        <v>21000</v>
      </c>
      <c r="E16" s="20">
        <v>-6300</v>
      </c>
      <c r="F16" s="20">
        <f>D16+E16</f>
        <v>14700</v>
      </c>
    </row>
    <row r="17" spans="1:6" ht="24" customHeight="1" x14ac:dyDescent="0.25">
      <c r="A17" s="129" t="s">
        <v>187</v>
      </c>
      <c r="B17" s="22">
        <f>B18+B19+B20+B21</f>
        <v>2353239.37</v>
      </c>
      <c r="C17" s="22">
        <f t="shared" ref="C17:F17" si="6">C18+C19+C20+C21</f>
        <v>2981967.9699999997</v>
      </c>
      <c r="D17" s="22">
        <f t="shared" si="6"/>
        <v>2857000</v>
      </c>
      <c r="E17" s="22">
        <f t="shared" si="6"/>
        <v>490763</v>
      </c>
      <c r="F17" s="22">
        <f t="shared" si="6"/>
        <v>3347763</v>
      </c>
    </row>
    <row r="18" spans="1:6" ht="17.25" customHeight="1" x14ac:dyDescent="0.25">
      <c r="A18" s="47" t="s">
        <v>142</v>
      </c>
      <c r="B18" s="20">
        <v>2232449.7999999998</v>
      </c>
      <c r="C18" s="20">
        <v>2859673.63</v>
      </c>
      <c r="D18" s="20">
        <v>2857000</v>
      </c>
      <c r="E18" s="20">
        <v>375140</v>
      </c>
      <c r="F18" s="20">
        <f>D18+E18</f>
        <v>3232140</v>
      </c>
    </row>
    <row r="19" spans="1:6" ht="17.25" customHeight="1" x14ac:dyDescent="0.25">
      <c r="A19" s="47" t="s">
        <v>139</v>
      </c>
      <c r="B19" s="20">
        <v>102229.41</v>
      </c>
      <c r="C19" s="20">
        <v>117000</v>
      </c>
      <c r="D19" s="20">
        <v>0</v>
      </c>
      <c r="E19" s="20">
        <v>115623</v>
      </c>
      <c r="F19" s="20">
        <v>115623</v>
      </c>
    </row>
    <row r="20" spans="1:6" ht="17.25" customHeight="1" x14ac:dyDescent="0.25">
      <c r="A20" s="47" t="s">
        <v>141</v>
      </c>
      <c r="B20" s="20">
        <v>0</v>
      </c>
      <c r="C20" s="20">
        <v>5294.34</v>
      </c>
      <c r="D20" s="20">
        <v>0</v>
      </c>
      <c r="E20" s="20">
        <v>0</v>
      </c>
      <c r="F20" s="20">
        <v>0</v>
      </c>
    </row>
    <row r="21" spans="1:6" ht="18.75" customHeight="1" x14ac:dyDescent="0.25">
      <c r="A21" s="47" t="s">
        <v>143</v>
      </c>
      <c r="B21" s="20">
        <v>18560.16</v>
      </c>
      <c r="C21" s="20">
        <v>0</v>
      </c>
      <c r="D21" s="20">
        <v>0</v>
      </c>
      <c r="E21" s="20">
        <v>0</v>
      </c>
      <c r="F21" s="20">
        <v>0</v>
      </c>
    </row>
    <row r="22" spans="1:6" ht="24" customHeight="1" x14ac:dyDescent="0.25">
      <c r="A22" s="129" t="s">
        <v>188</v>
      </c>
      <c r="B22" s="20">
        <v>5093.7</v>
      </c>
      <c r="C22" s="22">
        <v>3000</v>
      </c>
      <c r="D22" s="22">
        <f>D23+D26</f>
        <v>3000</v>
      </c>
      <c r="E22" s="22">
        <f>E23</f>
        <v>750</v>
      </c>
      <c r="F22" s="22">
        <f>D22+E22</f>
        <v>3750</v>
      </c>
    </row>
    <row r="23" spans="1:6" ht="17.25" customHeight="1" x14ac:dyDescent="0.25">
      <c r="A23" s="6" t="s">
        <v>138</v>
      </c>
      <c r="B23" s="20">
        <v>5093.7</v>
      </c>
      <c r="C23" s="20">
        <v>3000</v>
      </c>
      <c r="D23" s="20">
        <v>3000</v>
      </c>
      <c r="E23" s="20">
        <v>750</v>
      </c>
      <c r="F23" s="20">
        <f>D23+E23</f>
        <v>3750</v>
      </c>
    </row>
    <row r="25" spans="1:6" ht="24" customHeight="1" x14ac:dyDescent="0.25">
      <c r="A25" s="165" t="s">
        <v>221</v>
      </c>
      <c r="B25" s="24">
        <f>B26+B27+B28+B29</f>
        <v>1194.5</v>
      </c>
      <c r="C25" s="24">
        <f>C26+C27+C28</f>
        <v>101527.06</v>
      </c>
      <c r="D25" s="24">
        <f t="shared" ref="D25:F25" si="7">D26+D27+D28</f>
        <v>90000</v>
      </c>
      <c r="E25" s="24">
        <f t="shared" si="7"/>
        <v>1207</v>
      </c>
      <c r="F25" s="24">
        <f t="shared" si="7"/>
        <v>91207</v>
      </c>
    </row>
    <row r="26" spans="1:6" x14ac:dyDescent="0.25">
      <c r="A26" s="6" t="s">
        <v>214</v>
      </c>
      <c r="B26" s="20">
        <v>0</v>
      </c>
      <c r="C26" s="20">
        <v>0</v>
      </c>
      <c r="D26" s="20">
        <v>0</v>
      </c>
      <c r="E26" s="20">
        <v>300</v>
      </c>
      <c r="F26" s="20">
        <v>300</v>
      </c>
    </row>
    <row r="27" spans="1:6" ht="17.25" customHeight="1" x14ac:dyDescent="0.25">
      <c r="A27" s="47" t="s">
        <v>215</v>
      </c>
      <c r="B27" s="20">
        <v>0</v>
      </c>
      <c r="C27" s="20">
        <v>25527.06</v>
      </c>
      <c r="D27" s="20">
        <v>0</v>
      </c>
      <c r="E27" s="20">
        <v>2000</v>
      </c>
      <c r="F27" s="20">
        <v>2000</v>
      </c>
    </row>
    <row r="28" spans="1:6" ht="17.25" customHeight="1" x14ac:dyDescent="0.25">
      <c r="A28" s="47" t="s">
        <v>194</v>
      </c>
      <c r="B28" s="20">
        <v>1194.5</v>
      </c>
      <c r="C28" s="20">
        <v>76000</v>
      </c>
      <c r="D28" s="20">
        <v>90000</v>
      </c>
      <c r="E28" s="20">
        <v>-1093</v>
      </c>
      <c r="F28" s="20">
        <f>D28+E28</f>
        <v>88907</v>
      </c>
    </row>
    <row r="29" spans="1:6" s="44" customFormat="1" ht="17.25" customHeight="1" x14ac:dyDescent="0.25">
      <c r="A29" s="163"/>
      <c r="B29" s="164"/>
      <c r="C29" s="164"/>
      <c r="D29" s="164"/>
      <c r="E29" s="164"/>
      <c r="F29" s="164"/>
    </row>
    <row r="30" spans="1:6" ht="30" customHeight="1" x14ac:dyDescent="0.25">
      <c r="A30" s="207" t="s">
        <v>140</v>
      </c>
      <c r="B30" s="207"/>
      <c r="C30" s="207"/>
      <c r="D30" s="207"/>
      <c r="E30" s="105"/>
      <c r="F30" s="105"/>
    </row>
    <row r="31" spans="1:6" ht="41.25" customHeight="1" x14ac:dyDescent="0.25">
      <c r="A31" s="18" t="s">
        <v>17</v>
      </c>
      <c r="B31" s="34" t="s">
        <v>155</v>
      </c>
      <c r="C31" s="18" t="s">
        <v>132</v>
      </c>
      <c r="D31" s="18" t="s">
        <v>161</v>
      </c>
      <c r="E31" s="18" t="s">
        <v>199</v>
      </c>
      <c r="F31" s="18" t="s">
        <v>200</v>
      </c>
    </row>
    <row r="32" spans="1:6" ht="12" customHeight="1" x14ac:dyDescent="0.25">
      <c r="A32" s="138"/>
      <c r="B32" s="139">
        <v>1</v>
      </c>
      <c r="C32" s="139">
        <v>2</v>
      </c>
      <c r="D32" s="139">
        <v>3</v>
      </c>
      <c r="E32" s="140">
        <v>4</v>
      </c>
      <c r="F32" s="140">
        <v>5</v>
      </c>
    </row>
    <row r="33" spans="1:11" ht="24" customHeight="1" x14ac:dyDescent="0.25">
      <c r="A33" s="19" t="s">
        <v>144</v>
      </c>
      <c r="B33" s="24">
        <f>B34+B36+B38+B40+B47</f>
        <v>2544976.3700000006</v>
      </c>
      <c r="C33" s="24">
        <f t="shared" ref="C33" si="8">C34+C36+C38+C40+C47</f>
        <v>3367803.55</v>
      </c>
      <c r="D33" s="24">
        <f t="shared" ref="D33" si="9">D34+D36+D38+D40+D47</f>
        <v>3228682</v>
      </c>
      <c r="E33" s="24">
        <f t="shared" ref="E33" si="10">E34+E36+E38+E40+E47</f>
        <v>564219</v>
      </c>
      <c r="F33" s="24">
        <f t="shared" ref="F33" si="11">F34+F36+F38+F40+F47</f>
        <v>3792901</v>
      </c>
    </row>
    <row r="34" spans="1:11" s="44" customFormat="1" ht="24" customHeight="1" x14ac:dyDescent="0.25">
      <c r="A34" s="5" t="s">
        <v>184</v>
      </c>
      <c r="B34" s="22">
        <f>B35</f>
        <v>230194.17</v>
      </c>
      <c r="C34" s="22">
        <f>C35</f>
        <v>239458.52</v>
      </c>
      <c r="D34" s="22">
        <f t="shared" ref="D34" si="12">D35</f>
        <v>233582</v>
      </c>
      <c r="E34" s="22">
        <f t="shared" ref="E34" si="13">E35</f>
        <v>77799</v>
      </c>
      <c r="F34" s="22">
        <f t="shared" ref="F34" si="14">F35</f>
        <v>311381</v>
      </c>
    </row>
    <row r="35" spans="1:11" ht="17.25" customHeight="1" x14ac:dyDescent="0.25">
      <c r="A35" s="35" t="s">
        <v>190</v>
      </c>
      <c r="B35" s="20">
        <v>230194.17</v>
      </c>
      <c r="C35" s="20">
        <v>239458.52</v>
      </c>
      <c r="D35" s="20">
        <f>' Račun prihoda i rashoda'!F17</f>
        <v>233582</v>
      </c>
      <c r="E35" s="20">
        <v>77799</v>
      </c>
      <c r="F35" s="20">
        <f>D35+E35</f>
        <v>311381</v>
      </c>
    </row>
    <row r="36" spans="1:11" ht="24" customHeight="1" x14ac:dyDescent="0.25">
      <c r="A36" s="128" t="s">
        <v>185</v>
      </c>
      <c r="B36" s="22">
        <f>B37</f>
        <v>21239.41</v>
      </c>
      <c r="C36" s="22">
        <f t="shared" ref="C36" si="15">C37</f>
        <v>22850</v>
      </c>
      <c r="D36" s="22">
        <f t="shared" ref="D36" si="16">D37</f>
        <v>24100</v>
      </c>
      <c r="E36" s="22">
        <f t="shared" ref="E36" si="17">E37</f>
        <v>0</v>
      </c>
      <c r="F36" s="22">
        <f t="shared" ref="F36" si="18">F37</f>
        <v>24100</v>
      </c>
    </row>
    <row r="37" spans="1:11" ht="17.25" customHeight="1" x14ac:dyDescent="0.25">
      <c r="A37" s="47" t="s">
        <v>137</v>
      </c>
      <c r="B37" s="20">
        <v>21239.41</v>
      </c>
      <c r="C37" s="20">
        <v>22850</v>
      </c>
      <c r="D37" s="20">
        <v>24100</v>
      </c>
      <c r="E37" s="20">
        <v>0</v>
      </c>
      <c r="F37" s="20">
        <v>24100</v>
      </c>
    </row>
    <row r="38" spans="1:11" ht="24.75" customHeight="1" x14ac:dyDescent="0.25">
      <c r="A38" s="129" t="s">
        <v>186</v>
      </c>
      <c r="B38" s="22">
        <v>18043.080000000002</v>
      </c>
      <c r="C38" s="22">
        <v>19000</v>
      </c>
      <c r="D38" s="22">
        <f>D39</f>
        <v>21000</v>
      </c>
      <c r="E38" s="22">
        <f t="shared" ref="E38" si="19">E39</f>
        <v>-6300</v>
      </c>
      <c r="F38" s="22">
        <f t="shared" ref="F38" si="20">F39</f>
        <v>14700</v>
      </c>
    </row>
    <row r="39" spans="1:11" ht="17.25" customHeight="1" x14ac:dyDescent="0.25">
      <c r="A39" s="47" t="s">
        <v>193</v>
      </c>
      <c r="B39" s="20">
        <v>18043.080000000002</v>
      </c>
      <c r="C39" s="20">
        <v>19000</v>
      </c>
      <c r="D39" s="20">
        <v>21000</v>
      </c>
      <c r="E39" s="20">
        <v>-6300</v>
      </c>
      <c r="F39" s="20">
        <f>D39+E39</f>
        <v>14700</v>
      </c>
    </row>
    <row r="40" spans="1:11" ht="24" customHeight="1" x14ac:dyDescent="0.25">
      <c r="A40" s="129" t="s">
        <v>187</v>
      </c>
      <c r="B40" s="22">
        <f>B41+B42+B43+B44+B45+B46</f>
        <v>2270406.0100000002</v>
      </c>
      <c r="C40" s="22">
        <f t="shared" ref="C40" si="21">C41+C42+C43+C44+C45+C46</f>
        <v>3083495.03</v>
      </c>
      <c r="D40" s="22">
        <f t="shared" ref="D40" si="22">D41+D42+D43+D44+D45+D46</f>
        <v>2947000</v>
      </c>
      <c r="E40" s="22">
        <f t="shared" ref="E40" si="23">E41+E42+E43+E44+E45+E46</f>
        <v>491670</v>
      </c>
      <c r="F40" s="22">
        <f>F41+F42+F43+F44+F45+F46</f>
        <v>3438670</v>
      </c>
    </row>
    <row r="41" spans="1:11" ht="17.25" customHeight="1" x14ac:dyDescent="0.25">
      <c r="A41" s="47" t="s">
        <v>142</v>
      </c>
      <c r="B41" s="20">
        <v>2226677.4</v>
      </c>
      <c r="C41" s="20">
        <v>2859673.63</v>
      </c>
      <c r="D41" s="20">
        <v>2857000</v>
      </c>
      <c r="E41" s="20">
        <v>375140</v>
      </c>
      <c r="F41" s="20">
        <f>D41+E41</f>
        <v>3232140</v>
      </c>
    </row>
    <row r="42" spans="1:11" ht="17.25" customHeight="1" x14ac:dyDescent="0.25">
      <c r="A42" s="47" t="s">
        <v>139</v>
      </c>
      <c r="B42" s="20">
        <v>28568.95</v>
      </c>
      <c r="C42" s="20">
        <v>117000</v>
      </c>
      <c r="D42" s="20">
        <v>0</v>
      </c>
      <c r="E42" s="20">
        <v>115623</v>
      </c>
      <c r="F42" s="20">
        <v>115623</v>
      </c>
    </row>
    <row r="43" spans="1:11" ht="17.25" customHeight="1" x14ac:dyDescent="0.25">
      <c r="A43" s="47" t="s">
        <v>141</v>
      </c>
      <c r="B43" s="20">
        <v>0</v>
      </c>
      <c r="C43" s="20">
        <v>5294.34</v>
      </c>
      <c r="D43" s="20">
        <v>0</v>
      </c>
      <c r="E43" s="20">
        <v>0</v>
      </c>
      <c r="F43" s="20">
        <v>0</v>
      </c>
    </row>
    <row r="44" spans="1:11" ht="18.75" customHeight="1" x14ac:dyDescent="0.25">
      <c r="A44" s="47" t="s">
        <v>143</v>
      </c>
      <c r="B44" s="20">
        <v>13965.16</v>
      </c>
      <c r="C44" s="20">
        <v>0</v>
      </c>
      <c r="D44" s="20">
        <v>0</v>
      </c>
      <c r="E44" s="20">
        <v>0</v>
      </c>
      <c r="F44" s="20">
        <v>0</v>
      </c>
    </row>
    <row r="45" spans="1:11" ht="17.25" customHeight="1" x14ac:dyDescent="0.25">
      <c r="A45" s="157" t="s">
        <v>159</v>
      </c>
      <c r="B45" s="156">
        <v>1194.5</v>
      </c>
      <c r="C45" s="156">
        <v>25527.06</v>
      </c>
      <c r="D45" s="156">
        <v>0</v>
      </c>
      <c r="E45" s="156">
        <v>2000</v>
      </c>
      <c r="F45" s="156">
        <v>2000</v>
      </c>
      <c r="K45" s="56"/>
    </row>
    <row r="46" spans="1:11" ht="17.25" customHeight="1" x14ac:dyDescent="0.25">
      <c r="A46" s="157" t="s">
        <v>194</v>
      </c>
      <c r="B46" s="156">
        <v>0</v>
      </c>
      <c r="C46" s="156">
        <v>76000</v>
      </c>
      <c r="D46" s="156">
        <v>90000</v>
      </c>
      <c r="E46" s="156">
        <v>-1093</v>
      </c>
      <c r="F46" s="156">
        <f>D46+E46</f>
        <v>88907</v>
      </c>
    </row>
    <row r="47" spans="1:11" ht="24.75" customHeight="1" x14ac:dyDescent="0.25">
      <c r="A47" s="129" t="s">
        <v>188</v>
      </c>
      <c r="B47" s="22">
        <v>5093.7</v>
      </c>
      <c r="C47" s="22">
        <v>3000</v>
      </c>
      <c r="D47" s="22">
        <v>3000</v>
      </c>
      <c r="E47" s="22">
        <f>E48+E49</f>
        <v>1050</v>
      </c>
      <c r="F47" s="22">
        <f>F48+F49</f>
        <v>4050</v>
      </c>
    </row>
    <row r="48" spans="1:11" ht="17.25" customHeight="1" x14ac:dyDescent="0.25">
      <c r="A48" s="6" t="s">
        <v>138</v>
      </c>
      <c r="B48" s="20">
        <v>5093.7</v>
      </c>
      <c r="C48" s="20">
        <v>3000</v>
      </c>
      <c r="D48" s="20">
        <v>3000</v>
      </c>
      <c r="E48" s="20">
        <v>750</v>
      </c>
      <c r="F48" s="20">
        <f>D48+E48</f>
        <v>3750</v>
      </c>
    </row>
    <row r="49" spans="1:6" x14ac:dyDescent="0.25">
      <c r="A49" s="6" t="s">
        <v>214</v>
      </c>
      <c r="B49" s="156">
        <v>0</v>
      </c>
      <c r="C49" s="156">
        <v>0</v>
      </c>
      <c r="D49" s="156">
        <v>0</v>
      </c>
      <c r="E49" s="156">
        <v>300</v>
      </c>
      <c r="F49" s="156">
        <f>D49+E49</f>
        <v>300</v>
      </c>
    </row>
  </sheetData>
  <mergeCells count="5">
    <mergeCell ref="A2:D2"/>
    <mergeCell ref="A4:D4"/>
    <mergeCell ref="A6:D6"/>
    <mergeCell ref="A30:D30"/>
    <mergeCell ref="A1:F1"/>
  </mergeCells>
  <pageMargins left="0.7" right="0.7" top="0.75" bottom="0.75" header="0.3" footer="0.3"/>
  <pageSetup paperSize="9" scale="4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7"/>
  <sheetViews>
    <sheetView tabSelected="1" workbookViewId="0">
      <selection activeCell="K18" sqref="K18"/>
    </sheetView>
  </sheetViews>
  <sheetFormatPr defaultRowHeight="15" x14ac:dyDescent="0.25"/>
  <cols>
    <col min="1" max="1" width="37.7109375" customWidth="1"/>
    <col min="2" max="2" width="24.5703125" customWidth="1"/>
    <col min="3" max="4" width="24.28515625" customWidth="1"/>
    <col min="5" max="6" width="14.5703125" customWidth="1"/>
  </cols>
  <sheetData>
    <row r="1" spans="1:6" ht="42" customHeight="1" thickBot="1" x14ac:dyDescent="0.3">
      <c r="A1" s="208" t="s">
        <v>222</v>
      </c>
      <c r="B1" s="209"/>
      <c r="C1" s="209"/>
      <c r="D1" s="209"/>
      <c r="E1" s="209"/>
      <c r="F1" s="210"/>
    </row>
    <row r="2" spans="1:6" ht="26.25" customHeight="1" x14ac:dyDescent="0.25">
      <c r="A2" s="1"/>
      <c r="B2" s="1"/>
      <c r="C2" s="9"/>
      <c r="D2" s="64"/>
      <c r="E2" s="64"/>
      <c r="F2" s="64"/>
    </row>
    <row r="3" spans="1:6" ht="15.75" x14ac:dyDescent="0.25">
      <c r="A3" s="169" t="s">
        <v>20</v>
      </c>
      <c r="B3" s="169"/>
      <c r="C3" s="201"/>
      <c r="D3" s="201"/>
    </row>
    <row r="4" spans="1:6" ht="18" x14ac:dyDescent="0.25">
      <c r="A4" s="1"/>
      <c r="B4" s="1"/>
      <c r="C4" s="2"/>
      <c r="D4" s="2"/>
      <c r="E4" s="2"/>
      <c r="F4" s="2"/>
    </row>
    <row r="5" spans="1:6" ht="18" customHeight="1" x14ac:dyDescent="0.25">
      <c r="A5" s="169" t="s">
        <v>6</v>
      </c>
      <c r="B5" s="170"/>
      <c r="C5" s="170"/>
      <c r="D5" s="170"/>
    </row>
    <row r="6" spans="1:6" ht="18" x14ac:dyDescent="0.25">
      <c r="A6" s="1"/>
      <c r="B6" s="1"/>
      <c r="C6" s="2"/>
      <c r="D6" s="2"/>
      <c r="E6" s="2"/>
      <c r="F6" s="2"/>
    </row>
    <row r="7" spans="1:6" ht="15.75" x14ac:dyDescent="0.25">
      <c r="A7" s="169" t="s">
        <v>16</v>
      </c>
      <c r="B7" s="200"/>
      <c r="C7" s="200"/>
      <c r="D7" s="200"/>
    </row>
    <row r="8" spans="1:6" ht="18" x14ac:dyDescent="0.25">
      <c r="A8" s="1"/>
      <c r="B8" s="1"/>
      <c r="C8" s="2"/>
      <c r="D8" s="2"/>
      <c r="E8" s="2"/>
      <c r="F8" s="2"/>
    </row>
    <row r="9" spans="1:6" ht="41.25" customHeight="1" x14ac:dyDescent="0.25">
      <c r="A9" s="18" t="s">
        <v>17</v>
      </c>
      <c r="B9" s="34" t="s">
        <v>155</v>
      </c>
      <c r="C9" s="18" t="s">
        <v>132</v>
      </c>
      <c r="D9" s="18" t="s">
        <v>161</v>
      </c>
      <c r="E9" s="18" t="s">
        <v>199</v>
      </c>
      <c r="F9" s="18" t="s">
        <v>200</v>
      </c>
    </row>
    <row r="10" spans="1:6" ht="12" customHeight="1" x14ac:dyDescent="0.25">
      <c r="A10" s="141"/>
      <c r="B10" s="139">
        <v>1</v>
      </c>
      <c r="C10" s="140">
        <v>2</v>
      </c>
      <c r="D10" s="140">
        <v>3</v>
      </c>
      <c r="E10" s="140">
        <v>4</v>
      </c>
      <c r="F10" s="140">
        <v>5</v>
      </c>
    </row>
    <row r="11" spans="1:6" ht="24" customHeight="1" x14ac:dyDescent="0.25">
      <c r="A11" s="19" t="s">
        <v>18</v>
      </c>
      <c r="B11" s="24">
        <f>B12</f>
        <v>2544976.37</v>
      </c>
      <c r="C11" s="24">
        <v>3367803.55</v>
      </c>
      <c r="D11" s="24">
        <f>D12</f>
        <v>3228682</v>
      </c>
      <c r="E11" s="24">
        <f>E12</f>
        <v>564219</v>
      </c>
      <c r="F11" s="24">
        <f>D11+E11</f>
        <v>3792901</v>
      </c>
    </row>
    <row r="12" spans="1:6" ht="22.5" customHeight="1" x14ac:dyDescent="0.25">
      <c r="A12" s="5" t="s">
        <v>28</v>
      </c>
      <c r="B12" s="20">
        <f>B13+B14+B15+B16</f>
        <v>2544976.37</v>
      </c>
      <c r="C12" s="20">
        <v>3367803.5500000003</v>
      </c>
      <c r="D12" s="20">
        <f>D13+D14+D15+D16</f>
        <v>3228682</v>
      </c>
      <c r="E12" s="20">
        <f>E13+E14+E15+E16</f>
        <v>564219</v>
      </c>
      <c r="F12" s="20">
        <f t="shared" ref="F12:F15" si="0">D12+E12</f>
        <v>3792901</v>
      </c>
    </row>
    <row r="13" spans="1:6" ht="30" customHeight="1" x14ac:dyDescent="0.25">
      <c r="A13" s="47" t="s">
        <v>29</v>
      </c>
      <c r="B13" s="20">
        <v>2481999.75</v>
      </c>
      <c r="C13" s="20">
        <v>3317711.98</v>
      </c>
      <c r="D13" s="20">
        <v>3162182</v>
      </c>
      <c r="E13" s="20">
        <v>563574</v>
      </c>
      <c r="F13" s="20">
        <f t="shared" si="0"/>
        <v>3725756</v>
      </c>
    </row>
    <row r="14" spans="1:6" ht="30" customHeight="1" x14ac:dyDescent="0.25">
      <c r="A14" s="47" t="s">
        <v>103</v>
      </c>
      <c r="B14" s="20">
        <v>45908.63</v>
      </c>
      <c r="C14" s="20">
        <v>24023.599999999999</v>
      </c>
      <c r="D14" s="20">
        <v>21400</v>
      </c>
      <c r="E14" s="20">
        <v>8955</v>
      </c>
      <c r="F14" s="20">
        <f t="shared" si="0"/>
        <v>30355</v>
      </c>
    </row>
    <row r="15" spans="1:6" ht="30" customHeight="1" x14ac:dyDescent="0.25">
      <c r="A15" s="47" t="s">
        <v>115</v>
      </c>
      <c r="B15" s="20">
        <v>0</v>
      </c>
      <c r="C15" s="20">
        <v>0</v>
      </c>
      <c r="D15" s="20">
        <v>0</v>
      </c>
      <c r="E15" s="20">
        <v>0</v>
      </c>
      <c r="F15" s="20">
        <f t="shared" si="0"/>
        <v>0</v>
      </c>
    </row>
    <row r="16" spans="1:6" ht="30" customHeight="1" x14ac:dyDescent="0.25">
      <c r="A16" s="47" t="s">
        <v>104</v>
      </c>
      <c r="B16" s="20">
        <v>17067.990000000002</v>
      </c>
      <c r="C16" s="20">
        <v>26067.97</v>
      </c>
      <c r="D16" s="20">
        <v>45100</v>
      </c>
      <c r="E16" s="20">
        <v>-8310</v>
      </c>
      <c r="F16" s="20">
        <f>D16+E16</f>
        <v>36790</v>
      </c>
    </row>
    <row r="17" spans="1:6" x14ac:dyDescent="0.25">
      <c r="A17" s="6"/>
      <c r="B17" s="4"/>
      <c r="C17" s="4"/>
      <c r="D17" s="4"/>
      <c r="E17" s="4"/>
      <c r="F17" s="4"/>
    </row>
  </sheetData>
  <mergeCells count="4">
    <mergeCell ref="A3:D3"/>
    <mergeCell ref="A5:D5"/>
    <mergeCell ref="A7:D7"/>
    <mergeCell ref="A1:F1"/>
  </mergeCells>
  <pageMargins left="0.7" right="0.7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38"/>
  <sheetViews>
    <sheetView topLeftCell="A115" zoomScaleNormal="100" workbookViewId="0">
      <selection activeCell="D142" sqref="D142"/>
    </sheetView>
  </sheetViews>
  <sheetFormatPr defaultRowHeight="15" x14ac:dyDescent="0.25"/>
  <cols>
    <col min="1" max="1" width="9" bestFit="1" customWidth="1"/>
    <col min="2" max="2" width="8.42578125" bestFit="1" customWidth="1"/>
    <col min="3" max="3" width="10.85546875" customWidth="1"/>
    <col min="4" max="4" width="40.140625" customWidth="1"/>
    <col min="5" max="7" width="19" customWidth="1"/>
    <col min="8" max="9" width="17.42578125" customWidth="1"/>
  </cols>
  <sheetData>
    <row r="1" spans="1:10" ht="42" customHeight="1" x14ac:dyDescent="0.25">
      <c r="A1" s="211" t="str">
        <f>'Rashodi prema funkcijskoj kl'!$A$1</f>
        <v>IZMJENE FINANCIJSKOG PLANA SREDNJE ŠKOLE IVAN ŠVEAR IVANIĆ GRAD
ZA 2025.  - REBALANS</v>
      </c>
      <c r="B1" s="212"/>
      <c r="C1" s="212"/>
      <c r="D1" s="212"/>
      <c r="E1" s="212"/>
      <c r="F1" s="212"/>
      <c r="G1" s="212"/>
      <c r="H1" s="212"/>
      <c r="I1" s="213"/>
      <c r="J1" s="106"/>
    </row>
    <row r="2" spans="1:10" ht="16.5" customHeight="1" x14ac:dyDescent="0.25">
      <c r="A2" s="169" t="s">
        <v>19</v>
      </c>
      <c r="B2" s="170"/>
      <c r="C2" s="170"/>
      <c r="D2" s="170"/>
      <c r="E2" s="170"/>
      <c r="F2" s="170"/>
      <c r="G2" s="170"/>
      <c r="H2" s="170"/>
      <c r="I2" s="170"/>
      <c r="J2" s="106"/>
    </row>
    <row r="3" spans="1:10" ht="18" customHeight="1" x14ac:dyDescent="0.25">
      <c r="A3" s="170"/>
      <c r="B3" s="170"/>
      <c r="C3" s="170"/>
      <c r="D3" s="170"/>
      <c r="E3" s="170"/>
      <c r="F3" s="170"/>
      <c r="G3" s="170"/>
      <c r="H3" s="170"/>
      <c r="I3" s="170"/>
      <c r="J3" s="106"/>
    </row>
    <row r="4" spans="1:10" x14ac:dyDescent="0.25">
      <c r="A4" s="244" t="s">
        <v>152</v>
      </c>
      <c r="B4" s="245"/>
      <c r="C4" s="246"/>
      <c r="D4" s="50" t="s">
        <v>21</v>
      </c>
      <c r="E4" s="51" t="s">
        <v>155</v>
      </c>
      <c r="F4" s="52" t="s">
        <v>132</v>
      </c>
      <c r="G4" s="52" t="s">
        <v>161</v>
      </c>
      <c r="H4" s="130" t="s">
        <v>199</v>
      </c>
      <c r="I4" s="130" t="s">
        <v>200</v>
      </c>
      <c r="J4" s="106"/>
    </row>
    <row r="5" spans="1:10" x14ac:dyDescent="0.25">
      <c r="A5" s="249" t="s">
        <v>178</v>
      </c>
      <c r="B5" s="250"/>
      <c r="C5" s="250"/>
      <c r="D5" s="251"/>
      <c r="E5" s="51"/>
      <c r="F5" s="51"/>
      <c r="G5" s="51"/>
      <c r="H5" s="50"/>
      <c r="I5" s="50"/>
      <c r="J5" s="106"/>
    </row>
    <row r="6" spans="1:10" x14ac:dyDescent="0.25">
      <c r="A6" s="249" t="s">
        <v>224</v>
      </c>
      <c r="B6" s="250"/>
      <c r="C6" s="250"/>
      <c r="D6" s="251"/>
      <c r="E6" s="160">
        <f t="shared" ref="E6:F6" si="0">E7+E13</f>
        <v>2624755.4400000004</v>
      </c>
      <c r="F6" s="160">
        <f t="shared" si="0"/>
        <v>3266276.4899999998</v>
      </c>
      <c r="G6" s="160">
        <f>G7+G13</f>
        <v>3228682</v>
      </c>
      <c r="H6" s="160">
        <f>H7+H13</f>
        <v>564219</v>
      </c>
      <c r="I6" s="160">
        <f t="shared" ref="I6" si="1">I7+I13</f>
        <v>3792901</v>
      </c>
      <c r="J6" s="106"/>
    </row>
    <row r="7" spans="1:10" x14ac:dyDescent="0.25">
      <c r="A7" s="263" t="s">
        <v>212</v>
      </c>
      <c r="B7" s="264"/>
      <c r="C7" s="264"/>
      <c r="D7" s="265"/>
      <c r="E7" s="159">
        <f>SUM(E8:E12)</f>
        <v>2624755.4400000004</v>
      </c>
      <c r="F7" s="159">
        <f t="shared" ref="F7:I7" si="2">SUM(F8:F12)</f>
        <v>3266276.4899999998</v>
      </c>
      <c r="G7" s="159">
        <f t="shared" si="2"/>
        <v>3138682</v>
      </c>
      <c r="H7" s="159">
        <f t="shared" si="2"/>
        <v>563012</v>
      </c>
      <c r="I7" s="159">
        <f t="shared" si="2"/>
        <v>3701694</v>
      </c>
      <c r="J7" s="106"/>
    </row>
    <row r="8" spans="1:10" x14ac:dyDescent="0.25">
      <c r="A8" s="126" t="s">
        <v>204</v>
      </c>
      <c r="B8" s="127"/>
      <c r="C8" s="266" t="s">
        <v>195</v>
      </c>
      <c r="D8" s="267"/>
      <c r="E8" s="20">
        <v>230194.17</v>
      </c>
      <c r="F8" s="20">
        <f>'Prihodi i rashodi - izvori'!C11</f>
        <v>239458.52</v>
      </c>
      <c r="G8" s="20">
        <v>233582</v>
      </c>
      <c r="H8" s="20">
        <v>77799</v>
      </c>
      <c r="I8" s="21">
        <f t="shared" ref="I8:I12" si="3">G8+H8</f>
        <v>311381</v>
      </c>
      <c r="J8" s="106"/>
    </row>
    <row r="9" spans="1:10" ht="15" customHeight="1" x14ac:dyDescent="0.25">
      <c r="A9" s="126" t="s">
        <v>205</v>
      </c>
      <c r="B9" s="127"/>
      <c r="C9" s="266" t="s">
        <v>179</v>
      </c>
      <c r="D9" s="267"/>
      <c r="E9" s="20">
        <v>18185.12</v>
      </c>
      <c r="F9" s="20">
        <v>22850</v>
      </c>
      <c r="G9" s="20">
        <v>24100</v>
      </c>
      <c r="H9" s="20">
        <v>0</v>
      </c>
      <c r="I9" s="21">
        <f t="shared" si="3"/>
        <v>24100</v>
      </c>
      <c r="J9" s="106"/>
    </row>
    <row r="10" spans="1:10" ht="15" customHeight="1" x14ac:dyDescent="0.25">
      <c r="A10" s="126" t="s">
        <v>206</v>
      </c>
      <c r="B10" s="127"/>
      <c r="C10" s="266" t="s">
        <v>180</v>
      </c>
      <c r="D10" s="267"/>
      <c r="E10" s="20">
        <v>18043.080000000002</v>
      </c>
      <c r="F10" s="20">
        <v>19000</v>
      </c>
      <c r="G10" s="20">
        <v>21000</v>
      </c>
      <c r="H10" s="20">
        <v>-6300</v>
      </c>
      <c r="I10" s="21">
        <f t="shared" si="3"/>
        <v>14700</v>
      </c>
      <c r="J10" s="106"/>
    </row>
    <row r="11" spans="1:10" ht="15" customHeight="1" x14ac:dyDescent="0.25">
      <c r="A11" s="126" t="s">
        <v>208</v>
      </c>
      <c r="B11" s="127"/>
      <c r="C11" s="266" t="s">
        <v>181</v>
      </c>
      <c r="D11" s="267"/>
      <c r="E11" s="20">
        <f>'Prihodi i rashodi - izvori'!B17</f>
        <v>2353239.37</v>
      </c>
      <c r="F11" s="20">
        <f>'Prihodi i rashodi - izvori'!C17</f>
        <v>2981967.9699999997</v>
      </c>
      <c r="G11" s="20">
        <v>2857000</v>
      </c>
      <c r="H11" s="20">
        <v>490763</v>
      </c>
      <c r="I11" s="21">
        <f t="shared" si="3"/>
        <v>3347763</v>
      </c>
      <c r="J11" s="106"/>
    </row>
    <row r="12" spans="1:10" ht="15" customHeight="1" x14ac:dyDescent="0.25">
      <c r="A12" s="147" t="s">
        <v>207</v>
      </c>
      <c r="B12" s="127"/>
      <c r="C12" s="266" t="s">
        <v>182</v>
      </c>
      <c r="D12" s="267"/>
      <c r="E12" s="20">
        <v>5093.7</v>
      </c>
      <c r="F12" s="20">
        <v>3000</v>
      </c>
      <c r="G12" s="20">
        <v>3000</v>
      </c>
      <c r="H12" s="20">
        <v>750</v>
      </c>
      <c r="I12" s="21">
        <f t="shared" si="3"/>
        <v>3750</v>
      </c>
      <c r="J12" s="106"/>
    </row>
    <row r="13" spans="1:10" ht="15" customHeight="1" x14ac:dyDescent="0.25">
      <c r="A13" s="161" t="s">
        <v>211</v>
      </c>
      <c r="B13" s="162"/>
      <c r="C13" s="252" t="s">
        <v>220</v>
      </c>
      <c r="D13" s="253"/>
      <c r="E13" s="158"/>
      <c r="F13" s="158">
        <v>0</v>
      </c>
      <c r="G13" s="134">
        <v>90000</v>
      </c>
      <c r="H13" s="134">
        <v>1207</v>
      </c>
      <c r="I13" s="134">
        <f>G13+H13</f>
        <v>91207</v>
      </c>
      <c r="J13" s="106"/>
    </row>
    <row r="14" spans="1:10" ht="15" customHeight="1" x14ac:dyDescent="0.25">
      <c r="A14" s="148"/>
      <c r="B14" s="149"/>
      <c r="C14" s="150"/>
      <c r="D14" s="151"/>
      <c r="E14" s="21"/>
      <c r="F14" s="21"/>
      <c r="G14" s="21"/>
      <c r="H14" s="21"/>
      <c r="I14" s="21"/>
      <c r="J14" s="106"/>
    </row>
    <row r="15" spans="1:10" x14ac:dyDescent="0.25">
      <c r="A15" s="244" t="s">
        <v>152</v>
      </c>
      <c r="B15" s="245"/>
      <c r="C15" s="246"/>
      <c r="D15" s="50" t="s">
        <v>21</v>
      </c>
      <c r="E15" s="51" t="s">
        <v>155</v>
      </c>
      <c r="F15" s="52" t="s">
        <v>132</v>
      </c>
      <c r="G15" s="52" t="s">
        <v>161</v>
      </c>
      <c r="H15" s="130" t="s">
        <v>199</v>
      </c>
      <c r="I15" s="130" t="s">
        <v>200</v>
      </c>
      <c r="J15" s="106"/>
    </row>
    <row r="16" spans="1:10" ht="15" customHeight="1" x14ac:dyDescent="0.25">
      <c r="A16" s="244" t="s">
        <v>196</v>
      </c>
      <c r="B16" s="247"/>
      <c r="C16" s="247"/>
      <c r="D16" s="248"/>
      <c r="E16" s="51"/>
      <c r="F16" s="52"/>
      <c r="G16" s="52"/>
      <c r="H16" s="50"/>
      <c r="I16" s="50"/>
      <c r="J16" s="106"/>
    </row>
    <row r="17" spans="1:10" ht="15" customHeight="1" x14ac:dyDescent="0.25">
      <c r="A17" s="268" t="s">
        <v>30</v>
      </c>
      <c r="B17" s="269"/>
      <c r="C17" s="270"/>
      <c r="D17" s="96" t="s">
        <v>23</v>
      </c>
      <c r="E17" s="103"/>
      <c r="F17" s="104"/>
      <c r="G17" s="104"/>
      <c r="H17" s="119"/>
      <c r="I17" s="119"/>
      <c r="J17" s="106"/>
    </row>
    <row r="18" spans="1:10" x14ac:dyDescent="0.25">
      <c r="A18" s="254" t="s">
        <v>86</v>
      </c>
      <c r="B18" s="255"/>
      <c r="C18" s="256"/>
      <c r="D18" s="97" t="s">
        <v>87</v>
      </c>
      <c r="E18" s="53">
        <f>E19+E74</f>
        <v>2544976.3699999992</v>
      </c>
      <c r="F18" s="53">
        <f>F19+F73</f>
        <v>3367803.55</v>
      </c>
      <c r="G18" s="53">
        <f>G19+G73</f>
        <v>3228682</v>
      </c>
      <c r="H18" s="53">
        <f>H19+H73</f>
        <v>564219</v>
      </c>
      <c r="I18" s="53">
        <f>I19+I73</f>
        <v>3792901</v>
      </c>
      <c r="J18" s="106"/>
    </row>
    <row r="19" spans="1:10" ht="27.75" customHeight="1" x14ac:dyDescent="0.25">
      <c r="A19" s="241" t="s">
        <v>88</v>
      </c>
      <c r="B19" s="225"/>
      <c r="C19" s="226"/>
      <c r="D19" s="96" t="s">
        <v>198</v>
      </c>
      <c r="E19" s="22">
        <f>E23+E29+E41</f>
        <v>230194.17</v>
      </c>
      <c r="F19" s="22">
        <v>244752.86</v>
      </c>
      <c r="G19" s="22">
        <f>G23+G28</f>
        <v>233582</v>
      </c>
      <c r="H19" s="22">
        <f t="shared" ref="H19:I19" si="4">H23+H28</f>
        <v>77799</v>
      </c>
      <c r="I19" s="22">
        <f t="shared" si="4"/>
        <v>311381</v>
      </c>
      <c r="J19" s="106"/>
    </row>
    <row r="20" spans="1:10" ht="25.5" customHeight="1" x14ac:dyDescent="0.25">
      <c r="A20" s="230" t="s">
        <v>201</v>
      </c>
      <c r="B20" s="231"/>
      <c r="C20" s="232"/>
      <c r="D20" s="16" t="s">
        <v>202</v>
      </c>
      <c r="E20" s="23">
        <f t="shared" ref="E20:E26" si="5">E21</f>
        <v>0</v>
      </c>
      <c r="F20" s="23">
        <v>5294.34</v>
      </c>
      <c r="G20" s="23">
        <f t="shared" ref="G20:G22" si="6">G21</f>
        <v>0</v>
      </c>
      <c r="H20" s="23">
        <v>0</v>
      </c>
      <c r="I20" s="23">
        <v>0</v>
      </c>
      <c r="J20" s="106"/>
    </row>
    <row r="21" spans="1:10" ht="25.5" x14ac:dyDescent="0.25">
      <c r="A21" s="233" t="s">
        <v>66</v>
      </c>
      <c r="B21" s="234"/>
      <c r="C21" s="235"/>
      <c r="D21" s="143" t="s">
        <v>203</v>
      </c>
      <c r="E21" s="24">
        <f t="shared" si="5"/>
        <v>0</v>
      </c>
      <c r="F21" s="24">
        <v>5294.34</v>
      </c>
      <c r="G21" s="24">
        <f t="shared" si="6"/>
        <v>0</v>
      </c>
      <c r="H21" s="24">
        <v>0</v>
      </c>
      <c r="I21" s="24">
        <v>0</v>
      </c>
      <c r="J21" s="106"/>
    </row>
    <row r="22" spans="1:10" ht="25.5" x14ac:dyDescent="0.25">
      <c r="A22" s="236" t="s">
        <v>92</v>
      </c>
      <c r="B22" s="237"/>
      <c r="C22" s="238"/>
      <c r="D22" s="142" t="s">
        <v>93</v>
      </c>
      <c r="E22" s="25">
        <f t="shared" si="5"/>
        <v>0</v>
      </c>
      <c r="F22" s="25">
        <v>5294.34</v>
      </c>
      <c r="G22" s="25">
        <f t="shared" si="6"/>
        <v>0</v>
      </c>
      <c r="H22" s="25">
        <v>0</v>
      </c>
      <c r="I22" s="25">
        <v>0</v>
      </c>
      <c r="J22" s="106"/>
    </row>
    <row r="23" spans="1:10" ht="25.5" customHeight="1" x14ac:dyDescent="0.25">
      <c r="A23" s="230" t="s">
        <v>89</v>
      </c>
      <c r="B23" s="231"/>
      <c r="C23" s="232"/>
      <c r="D23" s="16" t="s">
        <v>90</v>
      </c>
      <c r="E23" s="23">
        <f t="shared" si="5"/>
        <v>0</v>
      </c>
      <c r="F23" s="23">
        <v>5294.34</v>
      </c>
      <c r="G23" s="23">
        <f t="shared" ref="G23:G26" si="7">G24</f>
        <v>0</v>
      </c>
      <c r="H23" s="23">
        <v>0</v>
      </c>
      <c r="I23" s="23">
        <v>0</v>
      </c>
      <c r="J23" s="106"/>
    </row>
    <row r="24" spans="1:10" ht="25.5" x14ac:dyDescent="0.25">
      <c r="A24" s="233" t="s">
        <v>84</v>
      </c>
      <c r="B24" s="234"/>
      <c r="C24" s="235"/>
      <c r="D24" s="101" t="s">
        <v>91</v>
      </c>
      <c r="E24" s="24">
        <f t="shared" si="5"/>
        <v>0</v>
      </c>
      <c r="F24" s="24">
        <v>5294.34</v>
      </c>
      <c r="G24" s="24">
        <f t="shared" si="7"/>
        <v>0</v>
      </c>
      <c r="H24" s="24">
        <v>0</v>
      </c>
      <c r="I24" s="24">
        <v>0</v>
      </c>
      <c r="J24" s="106"/>
    </row>
    <row r="25" spans="1:10" ht="25.5" x14ac:dyDescent="0.25">
      <c r="A25" s="236" t="s">
        <v>92</v>
      </c>
      <c r="B25" s="237"/>
      <c r="C25" s="238"/>
      <c r="D25" s="98" t="s">
        <v>93</v>
      </c>
      <c r="E25" s="25">
        <f t="shared" si="5"/>
        <v>0</v>
      </c>
      <c r="F25" s="25">
        <v>5294.34</v>
      </c>
      <c r="G25" s="25">
        <f t="shared" si="7"/>
        <v>0</v>
      </c>
      <c r="H25" s="25">
        <v>0</v>
      </c>
      <c r="I25" s="25">
        <v>0</v>
      </c>
      <c r="J25" s="106"/>
    </row>
    <row r="26" spans="1:10" x14ac:dyDescent="0.25">
      <c r="A26" s="214" t="s">
        <v>97</v>
      </c>
      <c r="B26" s="257"/>
      <c r="C26" s="258"/>
      <c r="D26" s="15" t="s">
        <v>94</v>
      </c>
      <c r="E26" s="26">
        <f t="shared" si="5"/>
        <v>0</v>
      </c>
      <c r="F26" s="26">
        <v>5294.34</v>
      </c>
      <c r="G26" s="26">
        <f t="shared" si="7"/>
        <v>0</v>
      </c>
      <c r="H26" s="26">
        <v>0</v>
      </c>
      <c r="I26" s="26">
        <v>0</v>
      </c>
      <c r="J26" s="106"/>
    </row>
    <row r="27" spans="1:10" x14ac:dyDescent="0.25">
      <c r="A27" s="217">
        <v>37</v>
      </c>
      <c r="B27" s="239"/>
      <c r="C27" s="240"/>
      <c r="D27" s="100" t="s">
        <v>151</v>
      </c>
      <c r="E27" s="20">
        <v>0</v>
      </c>
      <c r="F27" s="20">
        <v>5294.34</v>
      </c>
      <c r="G27" s="20">
        <v>0</v>
      </c>
      <c r="H27" s="20">
        <v>0</v>
      </c>
      <c r="I27" s="20">
        <v>0</v>
      </c>
      <c r="J27" s="106"/>
    </row>
    <row r="28" spans="1:10" ht="15" customHeight="1" x14ac:dyDescent="0.25">
      <c r="A28" s="241" t="s">
        <v>95</v>
      </c>
      <c r="B28" s="225"/>
      <c r="C28" s="226"/>
      <c r="D28" s="96" t="s">
        <v>120</v>
      </c>
      <c r="E28" s="22">
        <f>E29+E41</f>
        <v>230194.17</v>
      </c>
      <c r="F28" s="22">
        <v>239458.52</v>
      </c>
      <c r="G28" s="22">
        <f>G29+G41</f>
        <v>233582</v>
      </c>
      <c r="H28" s="22">
        <f t="shared" ref="H28:I28" si="8">H29+H41</f>
        <v>77799</v>
      </c>
      <c r="I28" s="22">
        <f t="shared" si="8"/>
        <v>311381</v>
      </c>
      <c r="J28" s="106"/>
    </row>
    <row r="29" spans="1:10" ht="25.5" customHeight="1" x14ac:dyDescent="0.25">
      <c r="A29" s="230" t="s">
        <v>43</v>
      </c>
      <c r="B29" s="231"/>
      <c r="C29" s="232"/>
      <c r="D29" s="16" t="s">
        <v>32</v>
      </c>
      <c r="E29" s="23">
        <f>E30</f>
        <v>202570.98</v>
      </c>
      <c r="F29" s="23">
        <v>207851</v>
      </c>
      <c r="G29" s="23">
        <f t="shared" ref="G29:I29" si="9">G30</f>
        <v>207851</v>
      </c>
      <c r="H29" s="23">
        <f t="shared" si="9"/>
        <v>16699</v>
      </c>
      <c r="I29" s="23">
        <f t="shared" si="9"/>
        <v>224550</v>
      </c>
      <c r="J29" s="106"/>
    </row>
    <row r="30" spans="1:10" ht="25.5" x14ac:dyDescent="0.25">
      <c r="A30" s="233" t="s">
        <v>31</v>
      </c>
      <c r="B30" s="234"/>
      <c r="C30" s="235"/>
      <c r="D30" s="101" t="s">
        <v>69</v>
      </c>
      <c r="E30" s="24">
        <f>E31+E35+E38</f>
        <v>202570.98</v>
      </c>
      <c r="F30" s="24">
        <v>207851</v>
      </c>
      <c r="G30" s="24">
        <f>G31+G35+G38</f>
        <v>207851</v>
      </c>
      <c r="H30" s="24">
        <f>H31+H35+H38</f>
        <v>16699</v>
      </c>
      <c r="I30" s="24">
        <f>G30+H30</f>
        <v>224550</v>
      </c>
      <c r="J30" s="106"/>
    </row>
    <row r="31" spans="1:10" x14ac:dyDescent="0.25">
      <c r="A31" s="227" t="s">
        <v>33</v>
      </c>
      <c r="B31" s="259"/>
      <c r="C31" s="260"/>
      <c r="D31" s="14" t="s">
        <v>12</v>
      </c>
      <c r="E31" s="27">
        <f>E32</f>
        <v>169412</v>
      </c>
      <c r="F31" s="27">
        <v>191038</v>
      </c>
      <c r="G31" s="27">
        <f t="shared" ref="G31" si="10">G32</f>
        <v>191038</v>
      </c>
      <c r="H31" s="27">
        <f>H32</f>
        <v>15353</v>
      </c>
      <c r="I31" s="27">
        <f>G31+H31</f>
        <v>206391</v>
      </c>
      <c r="J31" s="106"/>
    </row>
    <row r="32" spans="1:10" x14ac:dyDescent="0.25">
      <c r="A32" s="214" t="s">
        <v>34</v>
      </c>
      <c r="B32" s="257"/>
      <c r="C32" s="258"/>
      <c r="D32" s="15" t="s">
        <v>35</v>
      </c>
      <c r="E32" s="26">
        <f>E33+E34</f>
        <v>169412</v>
      </c>
      <c r="F32" s="26">
        <v>191038</v>
      </c>
      <c r="G32" s="26">
        <f>G33+G34</f>
        <v>191038</v>
      </c>
      <c r="H32" s="26">
        <f>H33+H34</f>
        <v>15353</v>
      </c>
      <c r="I32" s="26">
        <f>G32+H32</f>
        <v>206391</v>
      </c>
      <c r="J32" s="106"/>
    </row>
    <row r="33" spans="1:10" x14ac:dyDescent="0.25">
      <c r="A33" s="217">
        <v>32</v>
      </c>
      <c r="B33" s="225"/>
      <c r="C33" s="226"/>
      <c r="D33" s="100" t="s">
        <v>22</v>
      </c>
      <c r="E33" s="20">
        <v>168312</v>
      </c>
      <c r="F33" s="21">
        <v>189538</v>
      </c>
      <c r="G33" s="107">
        <v>189700</v>
      </c>
      <c r="H33" s="107">
        <v>15000</v>
      </c>
      <c r="I33" s="107">
        <f>G33+H33</f>
        <v>204700</v>
      </c>
      <c r="J33" s="106"/>
    </row>
    <row r="34" spans="1:10" ht="15" customHeight="1" x14ac:dyDescent="0.25">
      <c r="A34" s="217">
        <v>34</v>
      </c>
      <c r="B34" s="225"/>
      <c r="C34" s="226"/>
      <c r="D34" s="100" t="s">
        <v>101</v>
      </c>
      <c r="E34" s="20">
        <v>1100</v>
      </c>
      <c r="F34" s="21">
        <v>1500</v>
      </c>
      <c r="G34" s="21">
        <v>1338</v>
      </c>
      <c r="H34" s="107">
        <v>353</v>
      </c>
      <c r="I34" s="107">
        <f>G34+H34</f>
        <v>1691</v>
      </c>
      <c r="J34" s="106"/>
    </row>
    <row r="35" spans="1:10" ht="25.5" x14ac:dyDescent="0.25">
      <c r="A35" s="227" t="s">
        <v>36</v>
      </c>
      <c r="B35" s="228"/>
      <c r="C35" s="229"/>
      <c r="D35" s="14" t="s">
        <v>37</v>
      </c>
      <c r="E35" s="27">
        <f>E36</f>
        <v>15885</v>
      </c>
      <c r="F35" s="27">
        <v>16813</v>
      </c>
      <c r="G35" s="27">
        <f t="shared" ref="G35:H36" si="11">G36</f>
        <v>16813</v>
      </c>
      <c r="H35" s="27">
        <f t="shared" si="11"/>
        <v>1346</v>
      </c>
      <c r="I35" s="27">
        <f>I36</f>
        <v>18159</v>
      </c>
      <c r="J35" s="106"/>
    </row>
    <row r="36" spans="1:10" x14ac:dyDescent="0.25">
      <c r="A36" s="214" t="s">
        <v>34</v>
      </c>
      <c r="B36" s="223"/>
      <c r="C36" s="224"/>
      <c r="D36" s="15" t="s">
        <v>35</v>
      </c>
      <c r="E36" s="26">
        <f>E37</f>
        <v>15885</v>
      </c>
      <c r="F36" s="26">
        <v>16813</v>
      </c>
      <c r="G36" s="26">
        <f t="shared" si="11"/>
        <v>16813</v>
      </c>
      <c r="H36" s="26">
        <f t="shared" si="11"/>
        <v>1346</v>
      </c>
      <c r="I36" s="26">
        <v>18159</v>
      </c>
      <c r="J36" s="106"/>
    </row>
    <row r="37" spans="1:10" ht="15" customHeight="1" x14ac:dyDescent="0.25">
      <c r="A37" s="217">
        <v>32</v>
      </c>
      <c r="B37" s="225"/>
      <c r="C37" s="226"/>
      <c r="D37" s="100" t="s">
        <v>22</v>
      </c>
      <c r="E37" s="20">
        <v>15885</v>
      </c>
      <c r="F37" s="21">
        <v>16813</v>
      </c>
      <c r="G37" s="21">
        <v>16813</v>
      </c>
      <c r="H37" s="21">
        <v>1346</v>
      </c>
      <c r="I37" s="21">
        <f>G37+H37</f>
        <v>18159</v>
      </c>
      <c r="J37" s="106"/>
    </row>
    <row r="38" spans="1:10" ht="15" customHeight="1" x14ac:dyDescent="0.25">
      <c r="A38" s="227" t="s">
        <v>71</v>
      </c>
      <c r="B38" s="228"/>
      <c r="C38" s="229"/>
      <c r="D38" s="14" t="s">
        <v>72</v>
      </c>
      <c r="E38" s="27">
        <f>E39</f>
        <v>17273.98</v>
      </c>
      <c r="F38" s="27">
        <v>0</v>
      </c>
      <c r="G38" s="27">
        <f>G39</f>
        <v>0</v>
      </c>
      <c r="H38" s="27">
        <v>0</v>
      </c>
      <c r="I38" s="27">
        <v>0</v>
      </c>
      <c r="J38" s="106"/>
    </row>
    <row r="39" spans="1:10" ht="15" customHeight="1" x14ac:dyDescent="0.25">
      <c r="A39" s="214" t="s">
        <v>73</v>
      </c>
      <c r="B39" s="223"/>
      <c r="C39" s="224"/>
      <c r="D39" s="15" t="s">
        <v>10</v>
      </c>
      <c r="E39" s="26">
        <f>E40</f>
        <v>17273.98</v>
      </c>
      <c r="F39" s="26">
        <v>0</v>
      </c>
      <c r="G39" s="26">
        <f t="shared" ref="G39" si="12">G40</f>
        <v>0</v>
      </c>
      <c r="H39" s="26">
        <v>0</v>
      </c>
      <c r="I39" s="26">
        <v>0</v>
      </c>
      <c r="J39" s="106"/>
    </row>
    <row r="40" spans="1:10" ht="15" customHeight="1" x14ac:dyDescent="0.25">
      <c r="A40" s="217">
        <v>32</v>
      </c>
      <c r="B40" s="225"/>
      <c r="C40" s="226"/>
      <c r="D40" s="100" t="s">
        <v>22</v>
      </c>
      <c r="E40" s="20">
        <v>17273.98</v>
      </c>
      <c r="F40" s="21">
        <v>0</v>
      </c>
      <c r="G40" s="21">
        <v>0</v>
      </c>
      <c r="H40" s="21">
        <v>0</v>
      </c>
      <c r="I40" s="21">
        <v>0</v>
      </c>
      <c r="J40" s="106"/>
    </row>
    <row r="41" spans="1:10" ht="24.75" customHeight="1" x14ac:dyDescent="0.25">
      <c r="A41" s="230" t="s">
        <v>82</v>
      </c>
      <c r="B41" s="231"/>
      <c r="C41" s="232"/>
      <c r="D41" s="16" t="s">
        <v>83</v>
      </c>
      <c r="E41" s="23">
        <f>E42+E62+E66</f>
        <v>27623.19</v>
      </c>
      <c r="F41" s="23">
        <v>31607.52</v>
      </c>
      <c r="G41" s="23">
        <f>G42+G63+G66</f>
        <v>25731</v>
      </c>
      <c r="H41" s="23">
        <f>H42+H63+H66</f>
        <v>61100</v>
      </c>
      <c r="I41" s="23">
        <f>I42+I62+I66</f>
        <v>86831</v>
      </c>
      <c r="J41" s="106"/>
    </row>
    <row r="42" spans="1:10" x14ac:dyDescent="0.25">
      <c r="A42" s="233" t="s">
        <v>84</v>
      </c>
      <c r="B42" s="234"/>
      <c r="C42" s="235"/>
      <c r="D42" s="101" t="s">
        <v>85</v>
      </c>
      <c r="E42" s="28">
        <f>E43+E46+E49+E53+E56</f>
        <v>3089.04</v>
      </c>
      <c r="F42" s="28">
        <v>20718.5</v>
      </c>
      <c r="G42" s="28">
        <f>G43+G46+G49+G53+G56</f>
        <v>25731</v>
      </c>
      <c r="H42" s="28">
        <f>H43+H46+H49+H53+H56+H59</f>
        <v>33600</v>
      </c>
      <c r="I42" s="28">
        <f>I43+I46+I49+I53+I56+I59</f>
        <v>59331</v>
      </c>
      <c r="J42" s="106"/>
    </row>
    <row r="43" spans="1:10" ht="15" customHeight="1" x14ac:dyDescent="0.25">
      <c r="A43" s="236" t="s">
        <v>38</v>
      </c>
      <c r="B43" s="237"/>
      <c r="C43" s="238"/>
      <c r="D43" s="98" t="s">
        <v>39</v>
      </c>
      <c r="E43" s="29">
        <f>E44</f>
        <v>0</v>
      </c>
      <c r="F43" s="29">
        <v>0</v>
      </c>
      <c r="G43" s="29">
        <f t="shared" ref="G43:G44" si="13">G44</f>
        <v>0</v>
      </c>
      <c r="H43" s="29">
        <v>0</v>
      </c>
      <c r="I43" s="29">
        <v>0</v>
      </c>
      <c r="J43" s="106"/>
    </row>
    <row r="44" spans="1:10" ht="15" customHeight="1" x14ac:dyDescent="0.25">
      <c r="A44" s="214" t="s">
        <v>52</v>
      </c>
      <c r="B44" s="215"/>
      <c r="C44" s="216"/>
      <c r="D44" s="15" t="s">
        <v>10</v>
      </c>
      <c r="E44" s="26">
        <f>E45</f>
        <v>0</v>
      </c>
      <c r="F44" s="26">
        <v>0</v>
      </c>
      <c r="G44" s="26">
        <f t="shared" si="13"/>
        <v>0</v>
      </c>
      <c r="H44" s="26">
        <v>0</v>
      </c>
      <c r="I44" s="26">
        <v>0</v>
      </c>
      <c r="J44" s="106"/>
    </row>
    <row r="45" spans="1:10" x14ac:dyDescent="0.25">
      <c r="A45" s="217">
        <v>32</v>
      </c>
      <c r="B45" s="239"/>
      <c r="C45" s="240"/>
      <c r="D45" s="100" t="s">
        <v>22</v>
      </c>
      <c r="E45" s="20">
        <v>0</v>
      </c>
      <c r="F45" s="21">
        <v>0</v>
      </c>
      <c r="G45" s="21">
        <v>0</v>
      </c>
      <c r="H45" s="21">
        <v>0</v>
      </c>
      <c r="I45" s="21">
        <v>0</v>
      </c>
      <c r="J45" s="106"/>
    </row>
    <row r="46" spans="1:10" x14ac:dyDescent="0.25">
      <c r="A46" s="236" t="s">
        <v>58</v>
      </c>
      <c r="B46" s="237"/>
      <c r="C46" s="238"/>
      <c r="D46" s="98" t="s">
        <v>59</v>
      </c>
      <c r="E46" s="29">
        <f>E47</f>
        <v>0</v>
      </c>
      <c r="F46" s="29">
        <v>187.5</v>
      </c>
      <c r="G46" s="29">
        <f t="shared" ref="G46:I47" si="14">G47</f>
        <v>200</v>
      </c>
      <c r="H46" s="29">
        <f t="shared" si="14"/>
        <v>100</v>
      </c>
      <c r="I46" s="29">
        <f t="shared" si="14"/>
        <v>300</v>
      </c>
      <c r="J46" s="106"/>
    </row>
    <row r="47" spans="1:10" ht="15" customHeight="1" x14ac:dyDescent="0.25">
      <c r="A47" s="214" t="s">
        <v>73</v>
      </c>
      <c r="B47" s="223"/>
      <c r="C47" s="224"/>
      <c r="D47" s="15" t="s">
        <v>10</v>
      </c>
      <c r="E47" s="26">
        <f>E48</f>
        <v>0</v>
      </c>
      <c r="F47" s="26">
        <v>187.5</v>
      </c>
      <c r="G47" s="26">
        <f t="shared" si="14"/>
        <v>200</v>
      </c>
      <c r="H47" s="26">
        <f t="shared" si="14"/>
        <v>100</v>
      </c>
      <c r="I47" s="26">
        <f t="shared" si="14"/>
        <v>300</v>
      </c>
      <c r="J47" s="106"/>
    </row>
    <row r="48" spans="1:10" ht="15" customHeight="1" x14ac:dyDescent="0.25">
      <c r="A48" s="217">
        <v>32</v>
      </c>
      <c r="B48" s="239"/>
      <c r="C48" s="240"/>
      <c r="D48" s="100" t="s">
        <v>22</v>
      </c>
      <c r="E48" s="20">
        <v>0</v>
      </c>
      <c r="F48" s="20">
        <v>187.5</v>
      </c>
      <c r="G48" s="20">
        <v>200</v>
      </c>
      <c r="H48" s="107">
        <v>100</v>
      </c>
      <c r="I48" s="107">
        <f>G48+H48</f>
        <v>300</v>
      </c>
      <c r="J48" s="106"/>
    </row>
    <row r="49" spans="1:10" x14ac:dyDescent="0.25">
      <c r="A49" s="236" t="s">
        <v>134</v>
      </c>
      <c r="B49" s="237"/>
      <c r="C49" s="238"/>
      <c r="D49" s="98" t="s">
        <v>167</v>
      </c>
      <c r="E49" s="29">
        <f>E50</f>
        <v>2458.16</v>
      </c>
      <c r="F49" s="29">
        <v>20000</v>
      </c>
      <c r="G49" s="29">
        <f t="shared" ref="G49" si="15">G50</f>
        <v>25000</v>
      </c>
      <c r="H49" s="29">
        <f>H50</f>
        <v>32000</v>
      </c>
      <c r="I49" s="29">
        <f>I50</f>
        <v>57000</v>
      </c>
      <c r="J49" s="106"/>
    </row>
    <row r="50" spans="1:10" x14ac:dyDescent="0.25">
      <c r="A50" s="214" t="s">
        <v>52</v>
      </c>
      <c r="B50" s="215"/>
      <c r="C50" s="216"/>
      <c r="D50" s="15" t="s">
        <v>10</v>
      </c>
      <c r="E50" s="26">
        <f>E51+E52</f>
        <v>2458.16</v>
      </c>
      <c r="F50" s="26">
        <f>F51+F52</f>
        <v>20000</v>
      </c>
      <c r="G50" s="26">
        <f>G51+G52</f>
        <v>25000</v>
      </c>
      <c r="H50" s="26">
        <f t="shared" ref="H50:I50" si="16">H51+H52</f>
        <v>32000</v>
      </c>
      <c r="I50" s="26">
        <f t="shared" si="16"/>
        <v>57000</v>
      </c>
      <c r="J50" s="106"/>
    </row>
    <row r="51" spans="1:10" x14ac:dyDescent="0.25">
      <c r="A51" s="217">
        <v>31</v>
      </c>
      <c r="B51" s="239"/>
      <c r="C51" s="240"/>
      <c r="D51" s="100" t="s">
        <v>13</v>
      </c>
      <c r="E51" s="20">
        <v>2302.64</v>
      </c>
      <c r="F51" s="21">
        <v>19200</v>
      </c>
      <c r="G51" s="21">
        <v>24200</v>
      </c>
      <c r="H51" s="21">
        <v>32000</v>
      </c>
      <c r="I51" s="21">
        <f>G51+H51</f>
        <v>56200</v>
      </c>
      <c r="J51" s="106"/>
    </row>
    <row r="52" spans="1:10" ht="15" customHeight="1" x14ac:dyDescent="0.25">
      <c r="A52" s="95">
        <v>32</v>
      </c>
      <c r="B52" s="99"/>
      <c r="C52" s="100"/>
      <c r="D52" s="100" t="s">
        <v>22</v>
      </c>
      <c r="E52" s="20">
        <v>155.52000000000001</v>
      </c>
      <c r="F52" s="20">
        <v>800</v>
      </c>
      <c r="G52" s="20">
        <v>800</v>
      </c>
      <c r="H52" s="20">
        <v>0</v>
      </c>
      <c r="I52" s="20">
        <v>800</v>
      </c>
      <c r="J52" s="106"/>
    </row>
    <row r="53" spans="1:10" ht="25.5" x14ac:dyDescent="0.25">
      <c r="A53" s="236" t="s">
        <v>165</v>
      </c>
      <c r="B53" s="237"/>
      <c r="C53" s="238"/>
      <c r="D53" s="117" t="s">
        <v>166</v>
      </c>
      <c r="E53" s="29">
        <f>E54</f>
        <v>100</v>
      </c>
      <c r="F53" s="29">
        <v>0</v>
      </c>
      <c r="G53" s="29">
        <f t="shared" ref="G53" si="17">G54</f>
        <v>0</v>
      </c>
      <c r="H53" s="29">
        <v>0</v>
      </c>
      <c r="I53" s="29">
        <v>0</v>
      </c>
      <c r="J53" s="106"/>
    </row>
    <row r="54" spans="1:10" ht="15" customHeight="1" x14ac:dyDescent="0.25">
      <c r="A54" s="214" t="s">
        <v>52</v>
      </c>
      <c r="B54" s="215"/>
      <c r="C54" s="216"/>
      <c r="D54" s="15" t="s">
        <v>10</v>
      </c>
      <c r="E54" s="26">
        <f>E55</f>
        <v>100</v>
      </c>
      <c r="F54" s="26">
        <v>0</v>
      </c>
      <c r="G54" s="26">
        <f>G55</f>
        <v>0</v>
      </c>
      <c r="H54" s="26">
        <v>0</v>
      </c>
      <c r="I54" s="26">
        <v>0</v>
      </c>
      <c r="J54" s="106"/>
    </row>
    <row r="55" spans="1:10" ht="15" customHeight="1" x14ac:dyDescent="0.25">
      <c r="A55" s="217">
        <v>32</v>
      </c>
      <c r="B55" s="239"/>
      <c r="C55" s="240"/>
      <c r="D55" s="118" t="s">
        <v>22</v>
      </c>
      <c r="E55" s="20">
        <v>100</v>
      </c>
      <c r="F55" s="21">
        <v>0</v>
      </c>
      <c r="G55" s="21">
        <v>0</v>
      </c>
      <c r="H55" s="107">
        <v>0</v>
      </c>
      <c r="I55" s="107">
        <v>0</v>
      </c>
      <c r="J55" s="106"/>
    </row>
    <row r="56" spans="1:10" x14ac:dyDescent="0.25">
      <c r="A56" s="236" t="s">
        <v>41</v>
      </c>
      <c r="B56" s="237"/>
      <c r="C56" s="238"/>
      <c r="D56" s="117" t="s">
        <v>42</v>
      </c>
      <c r="E56" s="29">
        <f>E57</f>
        <v>530.88</v>
      </c>
      <c r="F56" s="29">
        <v>531</v>
      </c>
      <c r="G56" s="29">
        <f t="shared" ref="G56" si="18">G57</f>
        <v>531</v>
      </c>
      <c r="H56" s="29">
        <v>0</v>
      </c>
      <c r="I56" s="29">
        <v>531</v>
      </c>
      <c r="J56" s="106"/>
    </row>
    <row r="57" spans="1:10" ht="15" customHeight="1" x14ac:dyDescent="0.25">
      <c r="A57" s="214" t="s">
        <v>52</v>
      </c>
      <c r="B57" s="215"/>
      <c r="C57" s="216"/>
      <c r="D57" s="15" t="s">
        <v>10</v>
      </c>
      <c r="E57" s="26">
        <f>E58</f>
        <v>530.88</v>
      </c>
      <c r="F57" s="26">
        <v>531</v>
      </c>
      <c r="G57" s="26">
        <f>G58</f>
        <v>531</v>
      </c>
      <c r="H57" s="26">
        <v>0</v>
      </c>
      <c r="I57" s="26">
        <v>531</v>
      </c>
      <c r="J57" s="106"/>
    </row>
    <row r="58" spans="1:10" ht="15" customHeight="1" x14ac:dyDescent="0.25">
      <c r="A58" s="217">
        <v>32</v>
      </c>
      <c r="B58" s="239"/>
      <c r="C58" s="240"/>
      <c r="D58" s="118" t="s">
        <v>22</v>
      </c>
      <c r="E58" s="20">
        <v>530.88</v>
      </c>
      <c r="F58" s="21">
        <v>531</v>
      </c>
      <c r="G58" s="21">
        <v>531</v>
      </c>
      <c r="H58" s="107">
        <v>0</v>
      </c>
      <c r="I58" s="107">
        <v>531</v>
      </c>
      <c r="J58" s="106"/>
    </row>
    <row r="59" spans="1:10" x14ac:dyDescent="0.25">
      <c r="A59" s="236" t="s">
        <v>210</v>
      </c>
      <c r="B59" s="237"/>
      <c r="C59" s="238"/>
      <c r="D59" s="144" t="s">
        <v>209</v>
      </c>
      <c r="E59" s="29">
        <f>E60</f>
        <v>0</v>
      </c>
      <c r="F59" s="29">
        <v>531</v>
      </c>
      <c r="G59" s="29">
        <f t="shared" ref="G59" si="19">G60</f>
        <v>0</v>
      </c>
      <c r="H59" s="29">
        <f>H60</f>
        <v>1500</v>
      </c>
      <c r="I59" s="29">
        <f>I60</f>
        <v>1500</v>
      </c>
      <c r="J59" s="106"/>
    </row>
    <row r="60" spans="1:10" ht="15" customHeight="1" x14ac:dyDescent="0.25">
      <c r="A60" s="214" t="s">
        <v>52</v>
      </c>
      <c r="B60" s="215"/>
      <c r="C60" s="216"/>
      <c r="D60" s="15" t="s">
        <v>10</v>
      </c>
      <c r="E60" s="26">
        <f>E61</f>
        <v>0</v>
      </c>
      <c r="F60" s="26">
        <v>0</v>
      </c>
      <c r="G60" s="26">
        <f>G61</f>
        <v>0</v>
      </c>
      <c r="H60" s="26">
        <f>H61</f>
        <v>1500</v>
      </c>
      <c r="I60" s="26">
        <f>I61</f>
        <v>1500</v>
      </c>
      <c r="J60" s="106"/>
    </row>
    <row r="61" spans="1:10" ht="15" customHeight="1" x14ac:dyDescent="0.25">
      <c r="A61" s="217">
        <v>37</v>
      </c>
      <c r="B61" s="239"/>
      <c r="C61" s="240"/>
      <c r="D61" s="145" t="s">
        <v>146</v>
      </c>
      <c r="E61" s="20">
        <v>0</v>
      </c>
      <c r="F61" s="21">
        <v>0</v>
      </c>
      <c r="G61" s="21">
        <v>0</v>
      </c>
      <c r="H61" s="107">
        <v>1500</v>
      </c>
      <c r="I61" s="107">
        <v>1500</v>
      </c>
      <c r="J61" s="106"/>
    </row>
    <row r="62" spans="1:10" ht="25.5" x14ac:dyDescent="0.25">
      <c r="A62" s="233" t="s">
        <v>31</v>
      </c>
      <c r="B62" s="234"/>
      <c r="C62" s="235"/>
      <c r="D62" s="101" t="s">
        <v>119</v>
      </c>
      <c r="E62" s="24">
        <f>E63</f>
        <v>13139.88</v>
      </c>
      <c r="F62" s="24">
        <v>7748.71</v>
      </c>
      <c r="G62" s="24">
        <f t="shared" ref="G62:I63" si="20">G63</f>
        <v>0</v>
      </c>
      <c r="H62" s="24">
        <f t="shared" si="20"/>
        <v>2500</v>
      </c>
      <c r="I62" s="24">
        <f t="shared" si="20"/>
        <v>2500</v>
      </c>
      <c r="J62" s="106"/>
    </row>
    <row r="63" spans="1:10" x14ac:dyDescent="0.25">
      <c r="A63" s="227" t="s">
        <v>118</v>
      </c>
      <c r="B63" s="228"/>
      <c r="C63" s="229"/>
      <c r="D63" s="14" t="s">
        <v>117</v>
      </c>
      <c r="E63" s="27">
        <f>E64</f>
        <v>13139.88</v>
      </c>
      <c r="F63" s="27">
        <v>7748.71</v>
      </c>
      <c r="G63" s="27">
        <f t="shared" si="20"/>
        <v>0</v>
      </c>
      <c r="H63" s="27">
        <f>H64</f>
        <v>2500</v>
      </c>
      <c r="I63" s="27">
        <f>I64</f>
        <v>2500</v>
      </c>
      <c r="J63" s="106"/>
    </row>
    <row r="64" spans="1:10" ht="15" customHeight="1" x14ac:dyDescent="0.25">
      <c r="A64" s="214" t="s">
        <v>73</v>
      </c>
      <c r="B64" s="223"/>
      <c r="C64" s="224"/>
      <c r="D64" s="15" t="s">
        <v>10</v>
      </c>
      <c r="E64" s="26">
        <f>E65</f>
        <v>13139.88</v>
      </c>
      <c r="F64" s="26">
        <v>7748.71</v>
      </c>
      <c r="G64" s="26">
        <f t="shared" ref="G64" si="21">G65</f>
        <v>0</v>
      </c>
      <c r="H64" s="26">
        <f>H65</f>
        <v>2500</v>
      </c>
      <c r="I64" s="26">
        <f>I65</f>
        <v>2500</v>
      </c>
      <c r="J64" s="106"/>
    </row>
    <row r="65" spans="1:10" ht="15" customHeight="1" x14ac:dyDescent="0.25">
      <c r="A65" s="217">
        <v>32</v>
      </c>
      <c r="B65" s="225"/>
      <c r="C65" s="226"/>
      <c r="D65" s="100" t="s">
        <v>22</v>
      </c>
      <c r="E65" s="22">
        <v>13139.88</v>
      </c>
      <c r="F65" s="21">
        <v>7748.71</v>
      </c>
      <c r="G65" s="55">
        <v>0</v>
      </c>
      <c r="H65" s="55">
        <v>2500</v>
      </c>
      <c r="I65" s="55">
        <v>2500</v>
      </c>
      <c r="J65" s="106"/>
    </row>
    <row r="66" spans="1:10" x14ac:dyDescent="0.25">
      <c r="A66" s="233" t="s">
        <v>66</v>
      </c>
      <c r="B66" s="234"/>
      <c r="C66" s="235"/>
      <c r="D66" s="101" t="s">
        <v>67</v>
      </c>
      <c r="E66" s="28">
        <f>E67+E70</f>
        <v>11394.27</v>
      </c>
      <c r="F66" s="28">
        <v>3140.31</v>
      </c>
      <c r="G66" s="28">
        <f>G67+G70</f>
        <v>0</v>
      </c>
      <c r="H66" s="28">
        <f>H67+H70</f>
        <v>25000</v>
      </c>
      <c r="I66" s="28">
        <f>I67+I70</f>
        <v>25000</v>
      </c>
      <c r="J66" s="106"/>
    </row>
    <row r="67" spans="1:10" x14ac:dyDescent="0.25">
      <c r="A67" s="236" t="s">
        <v>68</v>
      </c>
      <c r="B67" s="237"/>
      <c r="C67" s="238"/>
      <c r="D67" s="98" t="s">
        <v>65</v>
      </c>
      <c r="E67" s="29">
        <f>E68</f>
        <v>11394.27</v>
      </c>
      <c r="F67" s="29">
        <v>3140.31</v>
      </c>
      <c r="G67" s="29">
        <f t="shared" ref="G67:I68" si="22">G68</f>
        <v>0</v>
      </c>
      <c r="H67" s="29">
        <f t="shared" si="22"/>
        <v>25000</v>
      </c>
      <c r="I67" s="29">
        <f t="shared" si="22"/>
        <v>25000</v>
      </c>
      <c r="J67" s="106"/>
    </row>
    <row r="68" spans="1:10" x14ac:dyDescent="0.25">
      <c r="A68" s="214" t="s">
        <v>52</v>
      </c>
      <c r="B68" s="257"/>
      <c r="C68" s="258"/>
      <c r="D68" s="15" t="s">
        <v>10</v>
      </c>
      <c r="E68" s="26">
        <f>E69</f>
        <v>11394.27</v>
      </c>
      <c r="F68" s="26">
        <v>3140.31</v>
      </c>
      <c r="G68" s="26">
        <f t="shared" si="22"/>
        <v>0</v>
      </c>
      <c r="H68" s="26">
        <f t="shared" si="22"/>
        <v>25000</v>
      </c>
      <c r="I68" s="26">
        <f t="shared" si="22"/>
        <v>25000</v>
      </c>
      <c r="J68" s="106"/>
    </row>
    <row r="69" spans="1:10" ht="25.5" customHeight="1" x14ac:dyDescent="0.25">
      <c r="A69" s="95">
        <v>42</v>
      </c>
      <c r="B69" s="108"/>
      <c r="C69" s="109"/>
      <c r="D69" s="17" t="s">
        <v>150</v>
      </c>
      <c r="E69" s="20">
        <v>11394.27</v>
      </c>
      <c r="F69" s="20">
        <v>3140.31</v>
      </c>
      <c r="G69" s="22">
        <v>0</v>
      </c>
      <c r="H69" s="22">
        <v>25000</v>
      </c>
      <c r="I69" s="22">
        <v>25000</v>
      </c>
      <c r="J69" s="106"/>
    </row>
    <row r="70" spans="1:10" ht="15" customHeight="1" x14ac:dyDescent="0.25">
      <c r="A70" s="236" t="s">
        <v>38</v>
      </c>
      <c r="B70" s="237"/>
      <c r="C70" s="238"/>
      <c r="D70" s="98" t="s">
        <v>81</v>
      </c>
      <c r="E70" s="29">
        <f>E71</f>
        <v>0</v>
      </c>
      <c r="F70" s="29">
        <v>0</v>
      </c>
      <c r="G70" s="29">
        <f t="shared" ref="G70:G71" si="23">G71</f>
        <v>0</v>
      </c>
      <c r="H70" s="29">
        <f>H71</f>
        <v>0</v>
      </c>
      <c r="I70" s="29">
        <f>I71</f>
        <v>0</v>
      </c>
      <c r="J70" s="106"/>
    </row>
    <row r="71" spans="1:10" ht="15" customHeight="1" x14ac:dyDescent="0.25">
      <c r="A71" s="214" t="s">
        <v>73</v>
      </c>
      <c r="B71" s="215"/>
      <c r="C71" s="216"/>
      <c r="D71" s="15" t="s">
        <v>10</v>
      </c>
      <c r="E71" s="26">
        <f>E72</f>
        <v>0</v>
      </c>
      <c r="F71" s="26">
        <v>0</v>
      </c>
      <c r="G71" s="26">
        <f t="shared" si="23"/>
        <v>0</v>
      </c>
      <c r="H71" s="26">
        <f>H72</f>
        <v>0</v>
      </c>
      <c r="I71" s="26">
        <f>I72</f>
        <v>0</v>
      </c>
      <c r="J71" s="106"/>
    </row>
    <row r="72" spans="1:10" ht="25.5" customHeight="1" x14ac:dyDescent="0.25">
      <c r="A72" s="217">
        <v>45</v>
      </c>
      <c r="B72" s="239"/>
      <c r="C72" s="240"/>
      <c r="D72" s="100" t="s">
        <v>149</v>
      </c>
      <c r="E72" s="20">
        <v>0</v>
      </c>
      <c r="F72" s="21">
        <v>0</v>
      </c>
      <c r="G72" s="21">
        <v>0</v>
      </c>
      <c r="H72" s="21">
        <v>0</v>
      </c>
      <c r="I72" s="21">
        <v>0</v>
      </c>
      <c r="J72" s="106"/>
    </row>
    <row r="73" spans="1:10" ht="25.5" x14ac:dyDescent="0.25">
      <c r="A73" s="241" t="s">
        <v>88</v>
      </c>
      <c r="B73" s="225"/>
      <c r="C73" s="226"/>
      <c r="D73" s="96" t="s">
        <v>197</v>
      </c>
      <c r="E73" s="22">
        <f>E74</f>
        <v>2314782.1999999993</v>
      </c>
      <c r="F73" s="22">
        <v>3123050.69</v>
      </c>
      <c r="G73" s="22">
        <f t="shared" ref="G73:I73" si="24">G74</f>
        <v>2995100</v>
      </c>
      <c r="H73" s="22">
        <f t="shared" si="24"/>
        <v>486420</v>
      </c>
      <c r="I73" s="22">
        <f t="shared" si="24"/>
        <v>3481520</v>
      </c>
      <c r="J73" s="106"/>
    </row>
    <row r="74" spans="1:10" ht="27.75" customHeight="1" x14ac:dyDescent="0.25">
      <c r="A74" s="230" t="s">
        <v>44</v>
      </c>
      <c r="B74" s="242"/>
      <c r="C74" s="243"/>
      <c r="D74" s="16" t="s">
        <v>45</v>
      </c>
      <c r="E74" s="23">
        <f>E75</f>
        <v>2314782.1999999993</v>
      </c>
      <c r="F74" s="23">
        <v>3123050.69</v>
      </c>
      <c r="G74" s="23">
        <f>G75+G99+G102+G105+G108+G117+G120+G126+G129</f>
        <v>2995100</v>
      </c>
      <c r="H74" s="23">
        <f>H75+H99+H102+H105+H108+H117+H120+H126+H129</f>
        <v>486420</v>
      </c>
      <c r="I74" s="23">
        <f t="shared" ref="I74" si="25">I75+I99+I102+I105+I108+I117+I120+I126+I129</f>
        <v>3481520</v>
      </c>
      <c r="J74" s="106"/>
    </row>
    <row r="75" spans="1:10" ht="25.5" x14ac:dyDescent="0.25">
      <c r="A75" s="233" t="s">
        <v>40</v>
      </c>
      <c r="B75" s="261"/>
      <c r="C75" s="262"/>
      <c r="D75" s="101" t="s">
        <v>70</v>
      </c>
      <c r="E75" s="24">
        <f>E76+E89+E99+E102+E105+E108+E117+E120+E123+E126+E129</f>
        <v>2314782.1999999993</v>
      </c>
      <c r="F75" s="24">
        <f>F76+F89+F99+F102+F105+F108+F117+F120+F123+F126+F129</f>
        <v>3123050.69</v>
      </c>
      <c r="G75" s="24">
        <f>G76+G89</f>
        <v>2863600</v>
      </c>
      <c r="H75" s="24">
        <f>H76+H89</f>
        <v>380080</v>
      </c>
      <c r="I75" s="24">
        <f>G75+H75</f>
        <v>3243680</v>
      </c>
      <c r="J75" s="106"/>
    </row>
    <row r="76" spans="1:10" x14ac:dyDescent="0.25">
      <c r="A76" s="227" t="s">
        <v>33</v>
      </c>
      <c r="B76" s="228"/>
      <c r="C76" s="229"/>
      <c r="D76" s="14" t="s">
        <v>12</v>
      </c>
      <c r="E76" s="27">
        <f>E77+E80+E82+E85+E87</f>
        <v>27972.92</v>
      </c>
      <c r="F76" s="27">
        <v>26333.61</v>
      </c>
      <c r="G76" s="27">
        <f>G77+G80+G82+G85+G87</f>
        <v>25800</v>
      </c>
      <c r="H76" s="27">
        <f>H77+H80+H82+H85+H87</f>
        <v>10380</v>
      </c>
      <c r="I76" s="27">
        <f>I77+I80+I82+I85+I87</f>
        <v>36180</v>
      </c>
      <c r="J76" s="106"/>
    </row>
    <row r="77" spans="1:10" x14ac:dyDescent="0.25">
      <c r="A77" s="214" t="s">
        <v>46</v>
      </c>
      <c r="B77" s="215"/>
      <c r="C77" s="216"/>
      <c r="D77" s="15" t="s">
        <v>47</v>
      </c>
      <c r="E77" s="26">
        <f>E78+E79</f>
        <v>18203.420000000002</v>
      </c>
      <c r="F77" s="26">
        <v>16350</v>
      </c>
      <c r="G77" s="26">
        <f>G78+G79</f>
        <v>15100</v>
      </c>
      <c r="H77" s="26">
        <v>0</v>
      </c>
      <c r="I77" s="26">
        <v>15100</v>
      </c>
      <c r="J77" s="106"/>
    </row>
    <row r="78" spans="1:10" x14ac:dyDescent="0.25">
      <c r="A78" s="217">
        <v>32</v>
      </c>
      <c r="B78" s="218"/>
      <c r="C78" s="219"/>
      <c r="D78" s="100" t="s">
        <v>22</v>
      </c>
      <c r="E78" s="20">
        <v>18089.72</v>
      </c>
      <c r="F78" s="21">
        <v>16150</v>
      </c>
      <c r="G78" s="21">
        <v>15000</v>
      </c>
      <c r="H78" s="107">
        <v>0</v>
      </c>
      <c r="I78" s="107">
        <v>15000</v>
      </c>
      <c r="J78" s="106"/>
    </row>
    <row r="79" spans="1:10" x14ac:dyDescent="0.25">
      <c r="A79" s="220">
        <v>34</v>
      </c>
      <c r="B79" s="221"/>
      <c r="C79" s="222"/>
      <c r="D79" s="100" t="s">
        <v>101</v>
      </c>
      <c r="E79" s="20">
        <v>113.7</v>
      </c>
      <c r="F79" s="20">
        <v>200</v>
      </c>
      <c r="G79" s="20">
        <v>100</v>
      </c>
      <c r="H79" s="107">
        <v>0</v>
      </c>
      <c r="I79" s="107">
        <v>100</v>
      </c>
      <c r="J79" s="106"/>
    </row>
    <row r="80" spans="1:10" x14ac:dyDescent="0.25">
      <c r="A80" s="214" t="s">
        <v>61</v>
      </c>
      <c r="B80" s="215"/>
      <c r="C80" s="216"/>
      <c r="D80" s="15" t="s">
        <v>96</v>
      </c>
      <c r="E80" s="26">
        <f>E81</f>
        <v>4807.58</v>
      </c>
      <c r="F80" s="26">
        <v>3000</v>
      </c>
      <c r="G80" s="26">
        <f>G81</f>
        <v>5700</v>
      </c>
      <c r="H80" s="26">
        <f t="shared" ref="H80:I80" si="26">H81</f>
        <v>3200</v>
      </c>
      <c r="I80" s="26">
        <f t="shared" si="26"/>
        <v>8900</v>
      </c>
      <c r="J80" s="106"/>
    </row>
    <row r="81" spans="1:10" ht="15" customHeight="1" x14ac:dyDescent="0.25">
      <c r="A81" s="217">
        <v>32</v>
      </c>
      <c r="B81" s="225"/>
      <c r="C81" s="226"/>
      <c r="D81" s="100" t="s">
        <v>22</v>
      </c>
      <c r="E81" s="20">
        <v>4807.58</v>
      </c>
      <c r="F81" s="21">
        <v>3000</v>
      </c>
      <c r="G81" s="21">
        <v>5700</v>
      </c>
      <c r="H81" s="21">
        <v>3200</v>
      </c>
      <c r="I81" s="21">
        <f>G81+H81</f>
        <v>8900</v>
      </c>
      <c r="J81" s="106"/>
    </row>
    <row r="82" spans="1:10" x14ac:dyDescent="0.25">
      <c r="A82" s="214" t="s">
        <v>48</v>
      </c>
      <c r="B82" s="215"/>
      <c r="C82" s="216"/>
      <c r="D82" s="15" t="s">
        <v>55</v>
      </c>
      <c r="E82" s="26">
        <f>E83+E84</f>
        <v>1793.73</v>
      </c>
      <c r="F82" s="26">
        <v>3000</v>
      </c>
      <c r="G82" s="26">
        <f>G83+G84</f>
        <v>5000</v>
      </c>
      <c r="H82" s="26">
        <f t="shared" ref="H82:I82" si="27">H83+H84</f>
        <v>5180</v>
      </c>
      <c r="I82" s="26">
        <f t="shared" si="27"/>
        <v>10180</v>
      </c>
      <c r="J82" s="106"/>
    </row>
    <row r="83" spans="1:10" x14ac:dyDescent="0.25">
      <c r="A83" s="217">
        <v>32</v>
      </c>
      <c r="B83" s="218"/>
      <c r="C83" s="219"/>
      <c r="D83" s="100" t="s">
        <v>22</v>
      </c>
      <c r="E83" s="20">
        <v>1265</v>
      </c>
      <c r="F83" s="21">
        <v>0</v>
      </c>
      <c r="G83" s="21">
        <v>1500</v>
      </c>
      <c r="H83" s="21">
        <v>3980</v>
      </c>
      <c r="I83" s="21">
        <f>G83+H83</f>
        <v>5480</v>
      </c>
      <c r="J83" s="106"/>
    </row>
    <row r="84" spans="1:10" ht="15" customHeight="1" x14ac:dyDescent="0.25">
      <c r="A84" s="217">
        <v>37</v>
      </c>
      <c r="B84" s="218"/>
      <c r="C84" s="219"/>
      <c r="D84" s="100" t="s">
        <v>146</v>
      </c>
      <c r="E84" s="20">
        <v>528.73</v>
      </c>
      <c r="F84" s="21">
        <v>3000</v>
      </c>
      <c r="G84" s="21">
        <v>3500</v>
      </c>
      <c r="H84" s="21">
        <v>1200</v>
      </c>
      <c r="I84" s="21">
        <f>G84+H84</f>
        <v>4700</v>
      </c>
      <c r="J84" s="106"/>
    </row>
    <row r="85" spans="1:10" x14ac:dyDescent="0.25">
      <c r="A85" s="214" t="s">
        <v>49</v>
      </c>
      <c r="B85" s="215"/>
      <c r="C85" s="216"/>
      <c r="D85" s="15" t="s">
        <v>50</v>
      </c>
      <c r="E85" s="26">
        <f>E86</f>
        <v>373.18</v>
      </c>
      <c r="F85" s="26">
        <v>3983.61</v>
      </c>
      <c r="G85" s="26">
        <f t="shared" ref="G85" si="28">G86</f>
        <v>0</v>
      </c>
      <c r="H85" s="26">
        <f>H86</f>
        <v>2000</v>
      </c>
      <c r="I85" s="26">
        <v>2000</v>
      </c>
      <c r="J85" s="106"/>
    </row>
    <row r="86" spans="1:10" x14ac:dyDescent="0.25">
      <c r="A86" s="217">
        <v>32</v>
      </c>
      <c r="B86" s="239"/>
      <c r="C86" s="240"/>
      <c r="D86" s="100" t="s">
        <v>22</v>
      </c>
      <c r="E86" s="20">
        <v>373.18</v>
      </c>
      <c r="F86" s="21">
        <v>3983.61</v>
      </c>
      <c r="G86" s="21">
        <v>0</v>
      </c>
      <c r="H86" s="21">
        <v>2000</v>
      </c>
      <c r="I86" s="21">
        <v>2000</v>
      </c>
      <c r="J86" s="106"/>
    </row>
    <row r="87" spans="1:10" ht="15" customHeight="1" x14ac:dyDescent="0.25">
      <c r="A87" s="214" t="s">
        <v>164</v>
      </c>
      <c r="B87" s="215"/>
      <c r="C87" s="216"/>
      <c r="D87" s="15" t="s">
        <v>57</v>
      </c>
      <c r="E87" s="26">
        <f>E88</f>
        <v>2795.01</v>
      </c>
      <c r="F87" s="26">
        <v>0</v>
      </c>
      <c r="G87" s="26">
        <f t="shared" ref="G87" si="29">G88</f>
        <v>0</v>
      </c>
      <c r="H87" s="26">
        <v>0</v>
      </c>
      <c r="I87" s="26">
        <f>I88</f>
        <v>0</v>
      </c>
      <c r="J87" s="106"/>
    </row>
    <row r="88" spans="1:10" ht="15" customHeight="1" x14ac:dyDescent="0.25">
      <c r="A88" s="217">
        <v>32</v>
      </c>
      <c r="B88" s="218"/>
      <c r="C88" s="219"/>
      <c r="D88" s="118" t="s">
        <v>22</v>
      </c>
      <c r="E88" s="20">
        <v>2795.01</v>
      </c>
      <c r="F88" s="21">
        <v>0</v>
      </c>
      <c r="G88" s="21">
        <v>0</v>
      </c>
      <c r="H88" s="21">
        <v>0</v>
      </c>
      <c r="I88" s="21">
        <v>0</v>
      </c>
      <c r="J88" s="106"/>
    </row>
    <row r="89" spans="1:10" ht="25.5" x14ac:dyDescent="0.25">
      <c r="A89" s="227" t="s">
        <v>36</v>
      </c>
      <c r="B89" s="228"/>
      <c r="C89" s="229"/>
      <c r="D89" s="14" t="s">
        <v>51</v>
      </c>
      <c r="E89" s="27">
        <f>E90+E95</f>
        <v>2222155</v>
      </c>
      <c r="F89" s="27">
        <v>2862060.16</v>
      </c>
      <c r="G89" s="27">
        <f>G90+G92+G95</f>
        <v>2837800</v>
      </c>
      <c r="H89" s="27">
        <f t="shared" ref="H89:I89" si="30">H90+H92+H95</f>
        <v>369700</v>
      </c>
      <c r="I89" s="27">
        <f t="shared" si="30"/>
        <v>3207500</v>
      </c>
      <c r="J89" s="106"/>
    </row>
    <row r="90" spans="1:10" x14ac:dyDescent="0.25">
      <c r="A90" s="214" t="s">
        <v>116</v>
      </c>
      <c r="B90" s="215"/>
      <c r="C90" s="216"/>
      <c r="D90" s="15" t="s">
        <v>74</v>
      </c>
      <c r="E90" s="26">
        <f>E91</f>
        <v>13965.16</v>
      </c>
      <c r="F90" s="26">
        <v>0</v>
      </c>
      <c r="G90" s="26">
        <v>0</v>
      </c>
      <c r="H90" s="26">
        <v>0</v>
      </c>
      <c r="I90" s="26">
        <v>0</v>
      </c>
      <c r="J90" s="106"/>
    </row>
    <row r="91" spans="1:10" ht="15" customHeight="1" x14ac:dyDescent="0.25">
      <c r="A91" s="217">
        <v>31</v>
      </c>
      <c r="B91" s="239"/>
      <c r="C91" s="240"/>
      <c r="D91" s="100" t="s">
        <v>13</v>
      </c>
      <c r="E91" s="20">
        <v>13965.16</v>
      </c>
      <c r="F91" s="21">
        <v>0</v>
      </c>
      <c r="G91" s="21">
        <v>0</v>
      </c>
      <c r="H91" s="21">
        <v>0</v>
      </c>
      <c r="I91" s="21">
        <v>0</v>
      </c>
      <c r="J91" s="106"/>
    </row>
    <row r="92" spans="1:10" x14ac:dyDescent="0.25">
      <c r="A92" s="214" t="s">
        <v>153</v>
      </c>
      <c r="B92" s="215"/>
      <c r="C92" s="216"/>
      <c r="D92" s="15" t="s">
        <v>154</v>
      </c>
      <c r="E92" s="26">
        <f>E93+E94</f>
        <v>0</v>
      </c>
      <c r="F92" s="26">
        <v>18560.16</v>
      </c>
      <c r="G92" s="26">
        <f>G93+G94</f>
        <v>0</v>
      </c>
      <c r="H92" s="26">
        <v>0</v>
      </c>
      <c r="I92" s="26">
        <v>0</v>
      </c>
      <c r="J92" s="106"/>
    </row>
    <row r="93" spans="1:10" x14ac:dyDescent="0.25">
      <c r="A93" s="217">
        <v>31</v>
      </c>
      <c r="B93" s="239"/>
      <c r="C93" s="240"/>
      <c r="D93" s="100" t="s">
        <v>13</v>
      </c>
      <c r="E93" s="20">
        <f>E94</f>
        <v>0</v>
      </c>
      <c r="F93" s="21">
        <v>17960.16</v>
      </c>
      <c r="G93" s="55">
        <v>0</v>
      </c>
      <c r="H93" s="55">
        <v>0</v>
      </c>
      <c r="I93" s="55">
        <v>0</v>
      </c>
      <c r="J93" s="106"/>
    </row>
    <row r="94" spans="1:10" x14ac:dyDescent="0.25">
      <c r="A94" s="217">
        <v>32</v>
      </c>
      <c r="B94" s="239"/>
      <c r="C94" s="240"/>
      <c r="D94" s="100" t="s">
        <v>22</v>
      </c>
      <c r="E94" s="20">
        <v>0</v>
      </c>
      <c r="F94" s="21">
        <v>600</v>
      </c>
      <c r="G94" s="55">
        <v>0</v>
      </c>
      <c r="H94" s="55">
        <v>0</v>
      </c>
      <c r="I94" s="55">
        <v>0</v>
      </c>
      <c r="J94" s="106"/>
    </row>
    <row r="95" spans="1:10" x14ac:dyDescent="0.25">
      <c r="A95" s="214" t="s">
        <v>53</v>
      </c>
      <c r="B95" s="215"/>
      <c r="C95" s="216"/>
      <c r="D95" s="15" t="s">
        <v>54</v>
      </c>
      <c r="E95" s="26">
        <f>E96+E97</f>
        <v>2208189.84</v>
      </c>
      <c r="F95" s="26">
        <v>2843500</v>
      </c>
      <c r="G95" s="26">
        <f>G96+G97+G98</f>
        <v>2837800</v>
      </c>
      <c r="H95" s="26">
        <f t="shared" ref="H95:I95" si="31">H96+H97+H98</f>
        <v>369700</v>
      </c>
      <c r="I95" s="26">
        <f t="shared" si="31"/>
        <v>3207500</v>
      </c>
      <c r="J95" s="106"/>
    </row>
    <row r="96" spans="1:10" x14ac:dyDescent="0.25">
      <c r="A96" s="217">
        <v>31</v>
      </c>
      <c r="B96" s="239"/>
      <c r="C96" s="240"/>
      <c r="D96" s="100" t="s">
        <v>13</v>
      </c>
      <c r="E96" s="20">
        <v>2203196.56</v>
      </c>
      <c r="F96" s="21">
        <v>2837500</v>
      </c>
      <c r="G96" s="107">
        <v>2833300</v>
      </c>
      <c r="H96" s="107">
        <v>369700</v>
      </c>
      <c r="I96" s="21">
        <f t="shared" ref="I96:I102" si="32">G96+H96</f>
        <v>3203000</v>
      </c>
      <c r="J96" s="106"/>
    </row>
    <row r="97" spans="1:10" x14ac:dyDescent="0.25">
      <c r="A97" s="220">
        <v>32</v>
      </c>
      <c r="B97" s="221"/>
      <c r="C97" s="222"/>
      <c r="D97" s="102" t="s">
        <v>22</v>
      </c>
      <c r="E97" s="20">
        <v>4993.28</v>
      </c>
      <c r="F97" s="21">
        <v>0</v>
      </c>
      <c r="G97" s="21">
        <v>3700</v>
      </c>
      <c r="H97" s="21">
        <v>0</v>
      </c>
      <c r="I97" s="21">
        <f t="shared" si="32"/>
        <v>3700</v>
      </c>
      <c r="J97" s="106"/>
    </row>
    <row r="98" spans="1:10" ht="15" customHeight="1" x14ac:dyDescent="0.25">
      <c r="A98" s="220">
        <v>34</v>
      </c>
      <c r="B98" s="221"/>
      <c r="C98" s="222"/>
      <c r="D98" s="102" t="s">
        <v>101</v>
      </c>
      <c r="E98" s="20">
        <v>0</v>
      </c>
      <c r="F98" s="21">
        <v>0</v>
      </c>
      <c r="G98" s="21">
        <v>800</v>
      </c>
      <c r="H98" s="21">
        <v>0</v>
      </c>
      <c r="I98" s="21">
        <f t="shared" si="32"/>
        <v>800</v>
      </c>
      <c r="J98" s="106"/>
    </row>
    <row r="99" spans="1:10" x14ac:dyDescent="0.25">
      <c r="A99" s="236" t="s">
        <v>58</v>
      </c>
      <c r="B99" s="237"/>
      <c r="C99" s="238"/>
      <c r="D99" s="98" t="s">
        <v>59</v>
      </c>
      <c r="E99" s="29">
        <f>E100</f>
        <v>1828.29</v>
      </c>
      <c r="F99" s="29">
        <v>2700</v>
      </c>
      <c r="G99" s="29">
        <f t="shared" ref="G99:H100" si="33">G100</f>
        <v>2700</v>
      </c>
      <c r="H99" s="29">
        <f t="shared" si="33"/>
        <v>985</v>
      </c>
      <c r="I99" s="29">
        <v>3685</v>
      </c>
      <c r="J99" s="106"/>
    </row>
    <row r="100" spans="1:10" x14ac:dyDescent="0.25">
      <c r="A100" s="214" t="s">
        <v>56</v>
      </c>
      <c r="B100" s="223"/>
      <c r="C100" s="224"/>
      <c r="D100" s="15" t="s">
        <v>57</v>
      </c>
      <c r="E100" s="26">
        <f>E101</f>
        <v>1828.29</v>
      </c>
      <c r="F100" s="26">
        <v>2700</v>
      </c>
      <c r="G100" s="26">
        <f t="shared" si="33"/>
        <v>2700</v>
      </c>
      <c r="H100" s="26">
        <f t="shared" si="33"/>
        <v>985</v>
      </c>
      <c r="I100" s="26">
        <v>3685</v>
      </c>
      <c r="J100" s="106"/>
    </row>
    <row r="101" spans="1:10" x14ac:dyDescent="0.25">
      <c r="A101" s="217">
        <v>32</v>
      </c>
      <c r="B101" s="239"/>
      <c r="C101" s="240"/>
      <c r="D101" s="100" t="s">
        <v>148</v>
      </c>
      <c r="E101" s="20">
        <v>1828.29</v>
      </c>
      <c r="F101" s="21">
        <v>2700</v>
      </c>
      <c r="G101" s="21">
        <v>2700</v>
      </c>
      <c r="H101" s="21">
        <v>985</v>
      </c>
      <c r="I101" s="21">
        <v>3685</v>
      </c>
      <c r="J101" s="106"/>
    </row>
    <row r="102" spans="1:10" x14ac:dyDescent="0.25">
      <c r="A102" s="236" t="s">
        <v>113</v>
      </c>
      <c r="B102" s="237"/>
      <c r="C102" s="238"/>
      <c r="D102" s="98" t="s">
        <v>60</v>
      </c>
      <c r="E102" s="29">
        <f>E103</f>
        <v>9366.5</v>
      </c>
      <c r="F102" s="29">
        <v>12000</v>
      </c>
      <c r="G102" s="29">
        <f t="shared" ref="G102:H102" si="34">G103</f>
        <v>11500</v>
      </c>
      <c r="H102" s="29">
        <f t="shared" si="34"/>
        <v>-5700</v>
      </c>
      <c r="I102" s="29">
        <f t="shared" si="32"/>
        <v>5800</v>
      </c>
      <c r="J102" s="106"/>
    </row>
    <row r="103" spans="1:10" ht="15" customHeight="1" x14ac:dyDescent="0.25">
      <c r="A103" s="214" t="s">
        <v>61</v>
      </c>
      <c r="B103" s="223"/>
      <c r="C103" s="224"/>
      <c r="D103" s="15" t="s">
        <v>62</v>
      </c>
      <c r="E103" s="26">
        <f>E104</f>
        <v>9366.5</v>
      </c>
      <c r="F103" s="26">
        <v>12000</v>
      </c>
      <c r="G103" s="26">
        <f>G104</f>
        <v>11500</v>
      </c>
      <c r="H103" s="26">
        <f>H104</f>
        <v>-5700</v>
      </c>
      <c r="I103" s="26">
        <f>G103+H103</f>
        <v>5800</v>
      </c>
      <c r="J103" s="106"/>
    </row>
    <row r="104" spans="1:10" ht="15" customHeight="1" x14ac:dyDescent="0.25">
      <c r="A104" s="217">
        <v>32</v>
      </c>
      <c r="B104" s="225"/>
      <c r="C104" s="226"/>
      <c r="D104" s="100" t="s">
        <v>22</v>
      </c>
      <c r="E104" s="20">
        <v>9366.5</v>
      </c>
      <c r="F104" s="21">
        <v>12000</v>
      </c>
      <c r="G104" s="21">
        <v>11500</v>
      </c>
      <c r="H104" s="21">
        <v>-5700</v>
      </c>
      <c r="I104" s="21">
        <f>G104+H104</f>
        <v>5800</v>
      </c>
      <c r="J104" s="106"/>
    </row>
    <row r="105" spans="1:10" x14ac:dyDescent="0.25">
      <c r="A105" s="236" t="s">
        <v>112</v>
      </c>
      <c r="B105" s="237"/>
      <c r="C105" s="238"/>
      <c r="D105" s="98" t="s">
        <v>63</v>
      </c>
      <c r="E105" s="29">
        <f>E106</f>
        <v>3869</v>
      </c>
      <c r="F105" s="29">
        <v>4000</v>
      </c>
      <c r="G105" s="29">
        <f>G106</f>
        <v>3800</v>
      </c>
      <c r="H105" s="29">
        <f>H106</f>
        <v>-3800</v>
      </c>
      <c r="I105" s="29">
        <f>G105+H105</f>
        <v>0</v>
      </c>
      <c r="J105" s="106"/>
    </row>
    <row r="106" spans="1:10" ht="15" customHeight="1" x14ac:dyDescent="0.25">
      <c r="A106" s="214" t="s">
        <v>61</v>
      </c>
      <c r="B106" s="223"/>
      <c r="C106" s="224"/>
      <c r="D106" s="15" t="s">
        <v>62</v>
      </c>
      <c r="E106" s="26">
        <f>E107</f>
        <v>3869</v>
      </c>
      <c r="F106" s="26">
        <v>4000</v>
      </c>
      <c r="G106" s="26">
        <f t="shared" ref="G106:I106" si="35">G107</f>
        <v>3800</v>
      </c>
      <c r="H106" s="26">
        <f t="shared" si="35"/>
        <v>-3800</v>
      </c>
      <c r="I106" s="26">
        <f t="shared" si="35"/>
        <v>0</v>
      </c>
      <c r="J106" s="106"/>
    </row>
    <row r="107" spans="1:10" x14ac:dyDescent="0.25">
      <c r="A107" s="217">
        <v>32</v>
      </c>
      <c r="B107" s="225"/>
      <c r="C107" s="226"/>
      <c r="D107" s="100" t="s">
        <v>22</v>
      </c>
      <c r="E107" s="20">
        <v>3869</v>
      </c>
      <c r="F107" s="21">
        <v>4000</v>
      </c>
      <c r="G107" s="21">
        <v>3800</v>
      </c>
      <c r="H107" s="21">
        <v>-3800</v>
      </c>
      <c r="I107" s="21">
        <v>0</v>
      </c>
      <c r="J107" s="106"/>
    </row>
    <row r="108" spans="1:10" x14ac:dyDescent="0.25">
      <c r="A108" s="236" t="s">
        <v>68</v>
      </c>
      <c r="B108" s="237"/>
      <c r="C108" s="238"/>
      <c r="D108" s="98" t="s">
        <v>65</v>
      </c>
      <c r="E108" s="29">
        <f>E109+E113+E115</f>
        <v>14837.34</v>
      </c>
      <c r="F108" s="29">
        <f>F109+F113+F115</f>
        <v>15483.29</v>
      </c>
      <c r="G108" s="29">
        <f>G109+G111+G113+G115</f>
        <v>16000</v>
      </c>
      <c r="H108" s="29">
        <f t="shared" ref="H108:I108" si="36">H109+H111+H113+H115</f>
        <v>8835</v>
      </c>
      <c r="I108" s="29">
        <f t="shared" si="36"/>
        <v>24835</v>
      </c>
      <c r="J108" s="106"/>
    </row>
    <row r="109" spans="1:10" x14ac:dyDescent="0.25">
      <c r="A109" s="214" t="s">
        <v>46</v>
      </c>
      <c r="B109" s="215"/>
      <c r="C109" s="216"/>
      <c r="D109" s="15" t="s">
        <v>47</v>
      </c>
      <c r="E109" s="26">
        <f>E110</f>
        <v>3035.99</v>
      </c>
      <c r="F109" s="26">
        <v>6500</v>
      </c>
      <c r="G109" s="26">
        <f t="shared" ref="G109:H109" si="37">G110</f>
        <v>9000</v>
      </c>
      <c r="H109" s="26">
        <f t="shared" si="37"/>
        <v>0</v>
      </c>
      <c r="I109" s="26">
        <v>9000</v>
      </c>
      <c r="J109" s="106"/>
    </row>
    <row r="110" spans="1:10" x14ac:dyDescent="0.25">
      <c r="A110" s="217">
        <v>42</v>
      </c>
      <c r="B110" s="225"/>
      <c r="C110" s="226"/>
      <c r="D110" s="100" t="s">
        <v>147</v>
      </c>
      <c r="E110" s="20">
        <v>3035.99</v>
      </c>
      <c r="F110" s="21">
        <v>6500</v>
      </c>
      <c r="G110" s="21">
        <v>9000</v>
      </c>
      <c r="H110" s="21">
        <v>0</v>
      </c>
      <c r="I110" s="21">
        <v>9000</v>
      </c>
      <c r="J110" s="106"/>
    </row>
    <row r="111" spans="1:10" x14ac:dyDescent="0.25">
      <c r="A111" s="214" t="s">
        <v>77</v>
      </c>
      <c r="B111" s="215"/>
      <c r="C111" s="216"/>
      <c r="D111" s="15" t="s">
        <v>64</v>
      </c>
      <c r="E111" s="26">
        <v>0</v>
      </c>
      <c r="F111" s="26">
        <v>0</v>
      </c>
      <c r="G111" s="26">
        <f t="shared" ref="G111:H113" si="38">G112</f>
        <v>0</v>
      </c>
      <c r="H111" s="26">
        <f>H112</f>
        <v>8835</v>
      </c>
      <c r="I111" s="26">
        <f>I112</f>
        <v>8835</v>
      </c>
      <c r="J111" s="106"/>
    </row>
    <row r="112" spans="1:10" x14ac:dyDescent="0.25">
      <c r="A112" s="217">
        <v>42</v>
      </c>
      <c r="B112" s="225"/>
      <c r="C112" s="226"/>
      <c r="D112" s="145" t="s">
        <v>147</v>
      </c>
      <c r="E112" s="20">
        <v>0</v>
      </c>
      <c r="F112" s="21">
        <v>0</v>
      </c>
      <c r="G112" s="21">
        <v>0</v>
      </c>
      <c r="H112" s="21">
        <v>8835</v>
      </c>
      <c r="I112" s="21">
        <v>8835</v>
      </c>
      <c r="J112" s="106"/>
    </row>
    <row r="113" spans="1:10" x14ac:dyDescent="0.25">
      <c r="A113" s="214" t="s">
        <v>78</v>
      </c>
      <c r="B113" s="215"/>
      <c r="C113" s="216"/>
      <c r="D113" s="15" t="s">
        <v>64</v>
      </c>
      <c r="E113" s="26">
        <f>E114</f>
        <v>10961.67</v>
      </c>
      <c r="F113" s="26">
        <v>6000</v>
      </c>
      <c r="G113" s="26">
        <f t="shared" si="38"/>
        <v>7000</v>
      </c>
      <c r="H113" s="26">
        <f t="shared" si="38"/>
        <v>0</v>
      </c>
      <c r="I113" s="26">
        <v>7000</v>
      </c>
      <c r="J113" s="106"/>
    </row>
    <row r="114" spans="1:10" x14ac:dyDescent="0.25">
      <c r="A114" s="217">
        <v>42</v>
      </c>
      <c r="B114" s="225"/>
      <c r="C114" s="226"/>
      <c r="D114" s="100" t="s">
        <v>147</v>
      </c>
      <c r="E114" s="20">
        <v>10961.67</v>
      </c>
      <c r="F114" s="21">
        <v>6000</v>
      </c>
      <c r="G114" s="21">
        <v>7000</v>
      </c>
      <c r="H114" s="21">
        <v>0</v>
      </c>
      <c r="I114" s="21">
        <v>7000</v>
      </c>
      <c r="J114" s="106"/>
    </row>
    <row r="115" spans="1:10" x14ac:dyDescent="0.25">
      <c r="A115" s="214" t="s">
        <v>49</v>
      </c>
      <c r="B115" s="215"/>
      <c r="C115" s="216"/>
      <c r="D115" s="15" t="s">
        <v>75</v>
      </c>
      <c r="E115" s="26">
        <f>E116</f>
        <v>839.68</v>
      </c>
      <c r="F115" s="26">
        <v>2983.29</v>
      </c>
      <c r="G115" s="26">
        <f t="shared" ref="G115" si="39">G116</f>
        <v>0</v>
      </c>
      <c r="H115" s="26">
        <v>0</v>
      </c>
      <c r="I115" s="26">
        <v>0</v>
      </c>
      <c r="J115" s="106"/>
    </row>
    <row r="116" spans="1:10" x14ac:dyDescent="0.25">
      <c r="A116" s="217">
        <v>42</v>
      </c>
      <c r="B116" s="225"/>
      <c r="C116" s="226"/>
      <c r="D116" s="100" t="s">
        <v>147</v>
      </c>
      <c r="E116" s="20">
        <v>839.68</v>
      </c>
      <c r="F116" s="21">
        <v>2983.29</v>
      </c>
      <c r="G116" s="55">
        <v>0</v>
      </c>
      <c r="H116" s="107">
        <v>0</v>
      </c>
      <c r="I116" s="107">
        <v>0</v>
      </c>
      <c r="J116" s="106"/>
    </row>
    <row r="117" spans="1:10" x14ac:dyDescent="0.25">
      <c r="A117" s="236" t="s">
        <v>111</v>
      </c>
      <c r="B117" s="237"/>
      <c r="C117" s="238"/>
      <c r="D117" s="98" t="s">
        <v>76</v>
      </c>
      <c r="E117" s="29">
        <f>E118</f>
        <v>4000</v>
      </c>
      <c r="F117" s="29">
        <v>5400</v>
      </c>
      <c r="G117" s="29">
        <f t="shared" ref="G117:I118" si="40">G118</f>
        <v>5400</v>
      </c>
      <c r="H117" s="29">
        <f t="shared" si="40"/>
        <v>120</v>
      </c>
      <c r="I117" s="29">
        <f t="shared" si="40"/>
        <v>5520</v>
      </c>
      <c r="J117" s="106"/>
    </row>
    <row r="118" spans="1:10" ht="15" customHeight="1" x14ac:dyDescent="0.25">
      <c r="A118" s="214" t="s">
        <v>48</v>
      </c>
      <c r="B118" s="223"/>
      <c r="C118" s="224"/>
      <c r="D118" s="15" t="s">
        <v>64</v>
      </c>
      <c r="E118" s="26">
        <f>E119</f>
        <v>4000</v>
      </c>
      <c r="F118" s="26">
        <v>5400</v>
      </c>
      <c r="G118" s="26">
        <f t="shared" si="40"/>
        <v>5400</v>
      </c>
      <c r="H118" s="26">
        <f t="shared" si="40"/>
        <v>120</v>
      </c>
      <c r="I118" s="26">
        <f t="shared" si="40"/>
        <v>5520</v>
      </c>
      <c r="J118" s="106"/>
    </row>
    <row r="119" spans="1:10" ht="15" customHeight="1" x14ac:dyDescent="0.25">
      <c r="A119" s="217">
        <v>32</v>
      </c>
      <c r="B119" s="225"/>
      <c r="C119" s="226"/>
      <c r="D119" s="17" t="s">
        <v>22</v>
      </c>
      <c r="E119" s="20">
        <v>4000</v>
      </c>
      <c r="F119" s="21">
        <v>5400</v>
      </c>
      <c r="G119" s="21">
        <v>5400</v>
      </c>
      <c r="H119" s="21">
        <v>120</v>
      </c>
      <c r="I119" s="21">
        <f>G119+H119</f>
        <v>5520</v>
      </c>
      <c r="J119" s="106"/>
    </row>
    <row r="120" spans="1:10" x14ac:dyDescent="0.25">
      <c r="A120" s="236" t="s">
        <v>110</v>
      </c>
      <c r="B120" s="237"/>
      <c r="C120" s="238"/>
      <c r="D120" s="98" t="s">
        <v>189</v>
      </c>
      <c r="E120" s="29">
        <f>E121</f>
        <v>27625.94</v>
      </c>
      <c r="F120" s="29">
        <v>186000</v>
      </c>
      <c r="G120" s="29">
        <f t="shared" ref="G120:I121" si="41">G121</f>
        <v>90000</v>
      </c>
      <c r="H120" s="29">
        <f t="shared" si="41"/>
        <v>105695</v>
      </c>
      <c r="I120" s="29">
        <f t="shared" si="41"/>
        <v>195695</v>
      </c>
      <c r="J120" s="106"/>
    </row>
    <row r="121" spans="1:10" x14ac:dyDescent="0.25">
      <c r="A121" s="214" t="s">
        <v>77</v>
      </c>
      <c r="B121" s="223"/>
      <c r="C121" s="224"/>
      <c r="D121" s="15" t="s">
        <v>133</v>
      </c>
      <c r="E121" s="26">
        <f>E122</f>
        <v>27625.94</v>
      </c>
      <c r="F121" s="26">
        <v>186000</v>
      </c>
      <c r="G121" s="26">
        <f t="shared" si="41"/>
        <v>90000</v>
      </c>
      <c r="H121" s="26">
        <f>H122</f>
        <v>105695</v>
      </c>
      <c r="I121" s="26">
        <f>G121+H121</f>
        <v>195695</v>
      </c>
      <c r="J121" s="106"/>
    </row>
    <row r="122" spans="1:10" x14ac:dyDescent="0.25">
      <c r="A122" s="217">
        <v>32</v>
      </c>
      <c r="B122" s="225"/>
      <c r="C122" s="226"/>
      <c r="D122" s="17" t="s">
        <v>22</v>
      </c>
      <c r="E122" s="20">
        <v>27625.94</v>
      </c>
      <c r="F122" s="21">
        <v>186000</v>
      </c>
      <c r="G122" s="21">
        <v>90000</v>
      </c>
      <c r="H122" s="21">
        <v>105695</v>
      </c>
      <c r="I122" s="21">
        <f>G122+H122</f>
        <v>195695</v>
      </c>
      <c r="J122" s="106"/>
    </row>
    <row r="123" spans="1:10" ht="25.5" x14ac:dyDescent="0.25">
      <c r="A123" s="236" t="s">
        <v>109</v>
      </c>
      <c r="B123" s="237"/>
      <c r="C123" s="238"/>
      <c r="D123" s="98" t="s">
        <v>80</v>
      </c>
      <c r="E123" s="29">
        <f>E124</f>
        <v>943.01</v>
      </c>
      <c r="F123" s="29">
        <v>7000</v>
      </c>
      <c r="G123" s="29">
        <v>0</v>
      </c>
      <c r="H123" s="29">
        <v>0</v>
      </c>
      <c r="I123" s="29">
        <f>I124</f>
        <v>0</v>
      </c>
      <c r="J123" s="106"/>
    </row>
    <row r="124" spans="1:10" s="44" customFormat="1" x14ac:dyDescent="0.25">
      <c r="A124" s="214" t="s">
        <v>77</v>
      </c>
      <c r="B124" s="223"/>
      <c r="C124" s="224"/>
      <c r="D124" s="15" t="s">
        <v>79</v>
      </c>
      <c r="E124" s="26">
        <f>E125</f>
        <v>943.01</v>
      </c>
      <c r="F124" s="26">
        <v>7000</v>
      </c>
      <c r="G124" s="26">
        <v>0</v>
      </c>
      <c r="H124" s="26">
        <v>0</v>
      </c>
      <c r="I124" s="26">
        <v>0</v>
      </c>
      <c r="J124" s="110"/>
    </row>
    <row r="125" spans="1:10" ht="15" customHeight="1" x14ac:dyDescent="0.25">
      <c r="A125" s="217">
        <v>32</v>
      </c>
      <c r="B125" s="225"/>
      <c r="C125" s="226"/>
      <c r="D125" s="17" t="s">
        <v>22</v>
      </c>
      <c r="E125" s="22">
        <v>943.01</v>
      </c>
      <c r="F125" s="21">
        <v>7000</v>
      </c>
      <c r="G125" s="21">
        <v>0</v>
      </c>
      <c r="H125" s="107">
        <v>0</v>
      </c>
      <c r="I125" s="107">
        <v>0</v>
      </c>
      <c r="J125" s="106"/>
    </row>
    <row r="126" spans="1:10" x14ac:dyDescent="0.25">
      <c r="A126" s="236" t="s">
        <v>107</v>
      </c>
      <c r="B126" s="237"/>
      <c r="C126" s="238"/>
      <c r="D126" s="98" t="s">
        <v>114</v>
      </c>
      <c r="E126" s="29">
        <f>E127</f>
        <v>470.4</v>
      </c>
      <c r="F126" s="29">
        <v>300</v>
      </c>
      <c r="G126" s="29">
        <f t="shared" ref="G126:I129" si="42">G127</f>
        <v>300</v>
      </c>
      <c r="H126" s="29">
        <f t="shared" si="42"/>
        <v>65</v>
      </c>
      <c r="I126" s="29">
        <f t="shared" si="42"/>
        <v>365</v>
      </c>
      <c r="J126" s="106"/>
    </row>
    <row r="127" spans="1:10" ht="15" customHeight="1" x14ac:dyDescent="0.25">
      <c r="A127" s="214" t="s">
        <v>56</v>
      </c>
      <c r="B127" s="223"/>
      <c r="C127" s="224"/>
      <c r="D127" s="15" t="s">
        <v>57</v>
      </c>
      <c r="E127" s="26">
        <f>E128</f>
        <v>470.4</v>
      </c>
      <c r="F127" s="26">
        <v>300</v>
      </c>
      <c r="G127" s="26">
        <f t="shared" si="42"/>
        <v>300</v>
      </c>
      <c r="H127" s="26">
        <f t="shared" si="42"/>
        <v>65</v>
      </c>
      <c r="I127" s="26">
        <f t="shared" si="42"/>
        <v>365</v>
      </c>
      <c r="J127" s="106"/>
    </row>
    <row r="128" spans="1:10" ht="15" customHeight="1" x14ac:dyDescent="0.25">
      <c r="A128" s="217">
        <v>32</v>
      </c>
      <c r="B128" s="225"/>
      <c r="C128" s="226"/>
      <c r="D128" s="17" t="s">
        <v>22</v>
      </c>
      <c r="E128" s="20">
        <v>470.4</v>
      </c>
      <c r="F128" s="21">
        <v>300</v>
      </c>
      <c r="G128" s="21">
        <v>300</v>
      </c>
      <c r="H128" s="21">
        <v>65</v>
      </c>
      <c r="I128" s="21">
        <f>G128+H128</f>
        <v>365</v>
      </c>
      <c r="J128" s="106"/>
    </row>
    <row r="129" spans="1:10" ht="25.5" customHeight="1" x14ac:dyDescent="0.25">
      <c r="A129" s="236" t="s">
        <v>121</v>
      </c>
      <c r="B129" s="237"/>
      <c r="C129" s="238"/>
      <c r="D129" s="98" t="s">
        <v>122</v>
      </c>
      <c r="E129" s="29">
        <f>E130</f>
        <v>1713.8</v>
      </c>
      <c r="F129" s="29">
        <v>1773.63</v>
      </c>
      <c r="G129" s="29">
        <f t="shared" si="42"/>
        <v>1800</v>
      </c>
      <c r="H129" s="29">
        <f t="shared" si="42"/>
        <v>140</v>
      </c>
      <c r="I129" s="29">
        <f t="shared" si="42"/>
        <v>1940</v>
      </c>
      <c r="J129" s="106"/>
    </row>
    <row r="130" spans="1:10" ht="15.75" customHeight="1" x14ac:dyDescent="0.25">
      <c r="A130" s="214" t="s">
        <v>48</v>
      </c>
      <c r="B130" s="223"/>
      <c r="C130" s="224"/>
      <c r="D130" s="15" t="s">
        <v>64</v>
      </c>
      <c r="E130" s="26">
        <v>1713.8</v>
      </c>
      <c r="F130" s="26">
        <v>1773.63</v>
      </c>
      <c r="G130" s="26">
        <f>G131</f>
        <v>1800</v>
      </c>
      <c r="H130" s="26">
        <f>H131</f>
        <v>140</v>
      </c>
      <c r="I130" s="26">
        <f>I131</f>
        <v>1940</v>
      </c>
      <c r="J130" s="106"/>
    </row>
    <row r="131" spans="1:10" ht="15.75" customHeight="1" x14ac:dyDescent="0.25">
      <c r="A131" s="217">
        <v>38</v>
      </c>
      <c r="B131" s="225"/>
      <c r="C131" s="226"/>
      <c r="D131" s="17" t="s">
        <v>228</v>
      </c>
      <c r="E131" s="20">
        <v>1713.8</v>
      </c>
      <c r="F131" s="21">
        <v>1773.63</v>
      </c>
      <c r="G131" s="21">
        <v>1800</v>
      </c>
      <c r="H131" s="21">
        <v>140</v>
      </c>
      <c r="I131" s="21">
        <f>G131+H131</f>
        <v>1940</v>
      </c>
      <c r="J131" s="106"/>
    </row>
    <row r="132" spans="1:10" x14ac:dyDescent="0.25">
      <c r="A132" s="106"/>
      <c r="B132" s="106"/>
      <c r="C132" s="106"/>
      <c r="D132" s="106"/>
      <c r="E132" s="106"/>
      <c r="F132" s="106"/>
      <c r="G132" s="106"/>
      <c r="H132" s="106"/>
      <c r="I132" s="106"/>
    </row>
    <row r="138" spans="1:10" x14ac:dyDescent="0.25">
      <c r="D138" s="56"/>
    </row>
  </sheetData>
  <mergeCells count="127">
    <mergeCell ref="A7:D7"/>
    <mergeCell ref="C8:D8"/>
    <mergeCell ref="C9:D9"/>
    <mergeCell ref="C10:D10"/>
    <mergeCell ref="C11:D11"/>
    <mergeCell ref="C12:D12"/>
    <mergeCell ref="A17:C17"/>
    <mergeCell ref="A6:D6"/>
    <mergeCell ref="A27:C27"/>
    <mergeCell ref="A19:C19"/>
    <mergeCell ref="A26:C26"/>
    <mergeCell ref="A20:C20"/>
    <mergeCell ref="A21:C21"/>
    <mergeCell ref="A22:C22"/>
    <mergeCell ref="A23:C23"/>
    <mergeCell ref="A24:C24"/>
    <mergeCell ref="A25:C25"/>
    <mergeCell ref="A97:C97"/>
    <mergeCell ref="A44:C44"/>
    <mergeCell ref="A67:C67"/>
    <mergeCell ref="A68:C68"/>
    <mergeCell ref="A66:C66"/>
    <mergeCell ref="A63:C63"/>
    <mergeCell ref="A64:C64"/>
    <mergeCell ref="A65:C65"/>
    <mergeCell ref="A62:C62"/>
    <mergeCell ref="A45:C45"/>
    <mergeCell ref="A49:C49"/>
    <mergeCell ref="A50:C50"/>
    <mergeCell ref="A51:C51"/>
    <mergeCell ref="A46:C46"/>
    <mergeCell ref="A47:C47"/>
    <mergeCell ref="A48:C48"/>
    <mergeCell ref="A54:C54"/>
    <mergeCell ref="A55:C55"/>
    <mergeCell ref="A56:C56"/>
    <mergeCell ref="A57:C57"/>
    <mergeCell ref="A58:C58"/>
    <mergeCell ref="A59:C59"/>
    <mergeCell ref="A53:C53"/>
    <mergeCell ref="A61:C61"/>
    <mergeCell ref="A130:C130"/>
    <mergeCell ref="A131:C131"/>
    <mergeCell ref="A126:C126"/>
    <mergeCell ref="A127:C127"/>
    <mergeCell ref="A128:C128"/>
    <mergeCell ref="A122:C122"/>
    <mergeCell ref="A123:C123"/>
    <mergeCell ref="A124:C124"/>
    <mergeCell ref="A75:C75"/>
    <mergeCell ref="A81:C81"/>
    <mergeCell ref="A93:C93"/>
    <mergeCell ref="A94:C94"/>
    <mergeCell ref="A80:C80"/>
    <mergeCell ref="A125:C125"/>
    <mergeCell ref="A120:C120"/>
    <mergeCell ref="A121:C121"/>
    <mergeCell ref="A129:C129"/>
    <mergeCell ref="A116:C116"/>
    <mergeCell ref="A113:C113"/>
    <mergeCell ref="A108:C108"/>
    <mergeCell ref="A109:C109"/>
    <mergeCell ref="A106:C106"/>
    <mergeCell ref="A107:C107"/>
    <mergeCell ref="A82:C82"/>
    <mergeCell ref="A119:C119"/>
    <mergeCell ref="A114:C114"/>
    <mergeCell ref="A98:C98"/>
    <mergeCell ref="A118:C118"/>
    <mergeCell ref="A117:C117"/>
    <mergeCell ref="A115:C115"/>
    <mergeCell ref="A110:C110"/>
    <mergeCell ref="A104:C104"/>
    <mergeCell ref="A105:C105"/>
    <mergeCell ref="A103:C103"/>
    <mergeCell ref="A99:C99"/>
    <mergeCell ref="A100:C100"/>
    <mergeCell ref="A101:C101"/>
    <mergeCell ref="A111:C111"/>
    <mergeCell ref="A112:C112"/>
    <mergeCell ref="A102:C102"/>
    <mergeCell ref="A95:C95"/>
    <mergeCell ref="A96:C96"/>
    <mergeCell ref="A92:C92"/>
    <mergeCell ref="A76:C76"/>
    <mergeCell ref="A77:C77"/>
    <mergeCell ref="A60:C60"/>
    <mergeCell ref="A70:C70"/>
    <mergeCell ref="A83:C83"/>
    <mergeCell ref="C13:D13"/>
    <mergeCell ref="A89:C89"/>
    <mergeCell ref="A90:C90"/>
    <mergeCell ref="A91:C91"/>
    <mergeCell ref="A85:C85"/>
    <mergeCell ref="A86:C86"/>
    <mergeCell ref="A84:C84"/>
    <mergeCell ref="A18:C18"/>
    <mergeCell ref="A32:C32"/>
    <mergeCell ref="A33:C33"/>
    <mergeCell ref="A31:C31"/>
    <mergeCell ref="A28:C28"/>
    <mergeCell ref="A29:C29"/>
    <mergeCell ref="A30:C30"/>
    <mergeCell ref="A2:I3"/>
    <mergeCell ref="A1:I1"/>
    <mergeCell ref="A87:C87"/>
    <mergeCell ref="A88:C88"/>
    <mergeCell ref="A79:C79"/>
    <mergeCell ref="A36:C36"/>
    <mergeCell ref="A37:C37"/>
    <mergeCell ref="A38:C38"/>
    <mergeCell ref="A34:C34"/>
    <mergeCell ref="A35:C35"/>
    <mergeCell ref="A40:C40"/>
    <mergeCell ref="A41:C41"/>
    <mergeCell ref="A42:C42"/>
    <mergeCell ref="A43:C43"/>
    <mergeCell ref="A39:C39"/>
    <mergeCell ref="A78:C78"/>
    <mergeCell ref="A71:C71"/>
    <mergeCell ref="A72:C72"/>
    <mergeCell ref="A73:C73"/>
    <mergeCell ref="A74:C74"/>
    <mergeCell ref="A15:C15"/>
    <mergeCell ref="A16:D16"/>
    <mergeCell ref="A4:C4"/>
    <mergeCell ref="A5:D5"/>
  </mergeCells>
  <phoneticPr fontId="25" type="noConversion"/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Račun financiranja</vt:lpstr>
      <vt:lpstr>Prihodi i rashodi - izvori</vt:lpstr>
      <vt:lpstr>Rashodi prema funkcijskoj kl</vt:lpstr>
      <vt:lpstr>posebni dio.2. razina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Mirjana Farkaš</cp:lastModifiedBy>
  <cp:lastPrinted>2025-10-08T10:54:30Z</cp:lastPrinted>
  <dcterms:created xsi:type="dcterms:W3CDTF">2022-08-12T12:51:27Z</dcterms:created>
  <dcterms:modified xsi:type="dcterms:W3CDTF">2025-10-20T06:37:10Z</dcterms:modified>
</cp:coreProperties>
</file>